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Tables/pivotTable2.xml" ContentType="application/vnd.openxmlformats-officedocument.spreadsheetml.pivot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231"/>
  <workbookPr defaultThemeVersion="166925"/>
  <mc:AlternateContent xmlns:mc="http://schemas.openxmlformats.org/markup-compatibility/2006">
    <mc:Choice Requires="x15">
      <x15ac:absPath xmlns:x15ac="http://schemas.microsoft.com/office/spreadsheetml/2010/11/ac" url="C:\Users\Tom\Downloads\"/>
    </mc:Choice>
  </mc:AlternateContent>
  <xr:revisionPtr revIDLastSave="0" documentId="13_ncr:1_{41A37E07-25BC-4473-A348-2825C7171110}" xr6:coauthVersionLast="45" xr6:coauthVersionMax="45" xr10:uidLastSave="{00000000-0000-0000-0000-000000000000}"/>
  <bookViews>
    <workbookView xWindow="-120" yWindow="-120" windowWidth="20730" windowHeight="11310" activeTab="3" xr2:uid="{C22B86C0-BE30-4674-BDF1-0F83994DE23E}"/>
  </bookViews>
  <sheets>
    <sheet name="Documentation" sheetId="1" r:id="rId1"/>
    <sheet name="Employee Data" sheetId="2" r:id="rId2"/>
    <sheet name="Sum of pension contribution" sheetId="3" r:id="rId3"/>
    <sheet name="Average salary " sheetId="4" r:id="rId4"/>
  </sheets>
  <definedNames>
    <definedName name="_xlnm._FilterDatabase" localSheetId="1" hidden="1">'Employee Data'!$A$55:$I$60</definedName>
    <definedName name="solver_eng" localSheetId="1" hidden="1">1</definedName>
    <definedName name="solver_neg" localSheetId="1" hidden="1">1</definedName>
    <definedName name="solver_num" localSheetId="1" hidden="1">0</definedName>
    <definedName name="solver_opt" localSheetId="1" hidden="1">'Employee Data'!$A$55</definedName>
    <definedName name="solver_typ" localSheetId="1" hidden="1">1</definedName>
    <definedName name="solver_val" localSheetId="1" hidden="1">0</definedName>
    <definedName name="solver_ver" localSheetId="1" hidden="1">3</definedName>
  </definedNames>
  <calcPr calcId="191029"/>
  <pivotCaches>
    <pivotCache cacheId="22" r:id="rId5"/>
  </pivotCaches>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8" i="2" l="1"/>
  <c r="I52" i="2"/>
  <c r="I53" i="2"/>
  <c r="I54" i="2"/>
  <c r="I40" i="2"/>
  <c r="I15" i="2"/>
  <c r="I7" i="2"/>
  <c r="I10" i="2"/>
  <c r="I13" i="2"/>
  <c r="I5" i="2"/>
  <c r="I11" i="2"/>
  <c r="I14" i="2"/>
  <c r="I17" i="2"/>
  <c r="I21" i="2"/>
  <c r="I12" i="2"/>
  <c r="I19" i="2"/>
  <c r="I16" i="2"/>
  <c r="I6" i="2"/>
  <c r="I20" i="2"/>
  <c r="I8" i="2"/>
  <c r="I29" i="2"/>
  <c r="I22" i="2"/>
  <c r="I26" i="2"/>
  <c r="I36" i="2"/>
  <c r="I23" i="2"/>
  <c r="I39" i="2"/>
  <c r="I27" i="2"/>
  <c r="I34" i="2"/>
  <c r="I31" i="2"/>
  <c r="I33" i="2"/>
  <c r="I24" i="2"/>
  <c r="I35" i="2"/>
  <c r="I30" i="2"/>
  <c r="I25" i="2"/>
  <c r="I28" i="2"/>
  <c r="I37" i="2"/>
  <c r="I38" i="2"/>
  <c r="I32" i="2"/>
  <c r="I60" i="2"/>
  <c r="I58" i="2"/>
  <c r="I59" i="2"/>
  <c r="I57" i="2"/>
  <c r="I56" i="2"/>
  <c r="I55" i="2"/>
  <c r="I51" i="2"/>
  <c r="I50" i="2"/>
  <c r="I49" i="2"/>
  <c r="I42" i="2"/>
  <c r="I44" i="2"/>
  <c r="I41" i="2"/>
  <c r="I43" i="2"/>
  <c r="I45" i="2"/>
  <c r="I46" i="2"/>
  <c r="I47" i="2"/>
  <c r="I48" i="2"/>
  <c r="I18" i="2"/>
  <c r="I9" i="2"/>
</calcChain>
</file>

<file path=xl/sharedStrings.xml><?xml version="1.0" encoding="utf-8"?>
<sst xmlns="http://schemas.openxmlformats.org/spreadsheetml/2006/main" count="387" uniqueCount="131">
  <si>
    <t>Florida Central Hospital System</t>
  </si>
  <si>
    <t>Author</t>
  </si>
  <si>
    <t>Date</t>
  </si>
  <si>
    <t>Purpose</t>
  </si>
  <si>
    <t>#</t>
  </si>
  <si>
    <t>Question</t>
  </si>
  <si>
    <t>Conclusions 
(Summarize your answers in a few sentences.)</t>
  </si>
  <si>
    <t>Supporting Data Location</t>
  </si>
  <si>
    <t xml:space="preserve">What is the average salary by Gender and Job Title? Do males or females make more money? Is this the same for all job titles? </t>
  </si>
  <si>
    <t xml:space="preserve">On the Employee Data sheet, show only the records and total number of medical staff in the ICU and Cardiology Departments who have worked here 10 years or more. Sort the list by Job Title in order of seniority (Registered Nurse, Physical Therapist, Surgical Tech and Paramedic) and then by Year Hired in ascending (smallest to largest) order. Hide the gender column as this information is confidential. Add conditional formatting to highlight the highest 5 salaries and the lowest 5 salaries. </t>
  </si>
  <si>
    <t>See Report on Employee Data sheet.</t>
  </si>
  <si>
    <t xml:space="preserve">Florida Central Hospital System </t>
  </si>
  <si>
    <t xml:space="preserve"> Retirement Plan Employer Contribution Rate ==&gt;</t>
  </si>
  <si>
    <t>LastName</t>
  </si>
  <si>
    <t>FirstName</t>
  </si>
  <si>
    <t>Department</t>
  </si>
  <si>
    <t>Job Title</t>
  </si>
  <si>
    <t>YearHired</t>
  </si>
  <si>
    <t>Gender</t>
  </si>
  <si>
    <t>Salary</t>
  </si>
  <si>
    <t>Participates in
Retirement Plan</t>
  </si>
  <si>
    <t>Employer Contribution</t>
  </si>
  <si>
    <t>Mack</t>
  </si>
  <si>
    <t>Kevin</t>
  </si>
  <si>
    <t>ICU</t>
  </si>
  <si>
    <t>Surgical Tech</t>
  </si>
  <si>
    <t>M</t>
  </si>
  <si>
    <t>Yes</t>
  </si>
  <si>
    <t>Johnson</t>
  </si>
  <si>
    <t>Sue</t>
  </si>
  <si>
    <t>Cardiology</t>
  </si>
  <si>
    <t>F</t>
  </si>
  <si>
    <t>Coats</t>
  </si>
  <si>
    <t>William</t>
  </si>
  <si>
    <t>Pediatrics</t>
  </si>
  <si>
    <t>Lee</t>
  </si>
  <si>
    <t>Kell</t>
  </si>
  <si>
    <t>Bordeau</t>
  </si>
  <si>
    <t>Katherine</t>
  </si>
  <si>
    <t>Anderson</t>
  </si>
  <si>
    <t>Kristen</t>
  </si>
  <si>
    <t>Young</t>
  </si>
  <si>
    <t>Jeff</t>
  </si>
  <si>
    <t>Stewart</t>
  </si>
  <si>
    <t>Mark</t>
  </si>
  <si>
    <t>Bill</t>
  </si>
  <si>
    <t>Ball</t>
  </si>
  <si>
    <t>Susan</t>
  </si>
  <si>
    <t>Registered Nurse</t>
  </si>
  <si>
    <t>No</t>
  </si>
  <si>
    <t>Hill</t>
  </si>
  <si>
    <t>Trevor</t>
  </si>
  <si>
    <t>Robin</t>
  </si>
  <si>
    <t>Scheib</t>
  </si>
  <si>
    <t>Earl</t>
  </si>
  <si>
    <t>Jackson</t>
  </si>
  <si>
    <t>Mary</t>
  </si>
  <si>
    <t>Garabizien</t>
  </si>
  <si>
    <t>Wendy</t>
  </si>
  <si>
    <t>Bressette</t>
  </si>
  <si>
    <t>Cheryl</t>
  </si>
  <si>
    <t>Blackwell</t>
  </si>
  <si>
    <t>Dean</t>
  </si>
  <si>
    <t>McKaye</t>
  </si>
  <si>
    <t>Neumann</t>
  </si>
  <si>
    <t>Kenneth</t>
  </si>
  <si>
    <t>Palermo</t>
  </si>
  <si>
    <t>Tom</t>
  </si>
  <si>
    <t>Rais</t>
  </si>
  <si>
    <t>Parker</t>
  </si>
  <si>
    <t>Carole</t>
  </si>
  <si>
    <t>Weeks</t>
  </si>
  <si>
    <t>Jodie</t>
  </si>
  <si>
    <t>Lu</t>
  </si>
  <si>
    <t>Jim</t>
  </si>
  <si>
    <t>Smith</t>
  </si>
  <si>
    <t>Alicia</t>
  </si>
  <si>
    <t>Physical Therapist</t>
  </si>
  <si>
    <t>Mathew</t>
  </si>
  <si>
    <t>Doepke</t>
  </si>
  <si>
    <t>Jacobson</t>
  </si>
  <si>
    <t>Andrew</t>
  </si>
  <si>
    <t>Weaver</t>
  </si>
  <si>
    <t>Robert</t>
  </si>
  <si>
    <t>Nelson</t>
  </si>
  <si>
    <t>Dale</t>
  </si>
  <si>
    <t>Gao</t>
  </si>
  <si>
    <t>Xiaoming</t>
  </si>
  <si>
    <t>Nelsen</t>
  </si>
  <si>
    <t>John</t>
  </si>
  <si>
    <t>Chin</t>
  </si>
  <si>
    <t>Roger</t>
  </si>
  <si>
    <t>Rothenberger</t>
  </si>
  <si>
    <t>James</t>
  </si>
  <si>
    <t>Beth</t>
  </si>
  <si>
    <t>True</t>
  </si>
  <si>
    <t>David</t>
  </si>
  <si>
    <t>Halpern</t>
  </si>
  <si>
    <t>Sheryl</t>
  </si>
  <si>
    <t>Ellen</t>
  </si>
  <si>
    <t>Orr</t>
  </si>
  <si>
    <t>Smythe</t>
  </si>
  <si>
    <t>Janice</t>
  </si>
  <si>
    <t>Paramedic</t>
  </si>
  <si>
    <t>Comensoli</t>
  </si>
  <si>
    <t>Garafano</t>
  </si>
  <si>
    <t>Karen</t>
  </si>
  <si>
    <t>Angela</t>
  </si>
  <si>
    <t>Wolter</t>
  </si>
  <si>
    <t>Christine</t>
  </si>
  <si>
    <t>Mikkola</t>
  </si>
  <si>
    <t>Claudia</t>
  </si>
  <si>
    <t>Downs</t>
  </si>
  <si>
    <t>Clifton</t>
  </si>
  <si>
    <t>Murray</t>
  </si>
  <si>
    <t>Lewis</t>
  </si>
  <si>
    <t>Karl</t>
  </si>
  <si>
    <t>Fitzgerald</t>
  </si>
  <si>
    <t>Edmond</t>
  </si>
  <si>
    <t>Determine how much the employer will have to contribute to the retirement plan for each department. Which department requires the highest total employer contribution?</t>
  </si>
  <si>
    <t xml:space="preserve">Analyze employee data to ensure equity in pay across genders, departments, and years of experience. </t>
  </si>
  <si>
    <t>Row Labels</t>
  </si>
  <si>
    <t>Grand Total</t>
  </si>
  <si>
    <t>Sum of Employer Contribution</t>
  </si>
  <si>
    <t>departmental pension contribution</t>
  </si>
  <si>
    <t>The formula to compute the contributed pension is given as =IF(H5="yes",G5*$I$2,0). Pediatrics department contributed the highest total contribution of 37,854.36</t>
  </si>
  <si>
    <t>Average of Salary</t>
  </si>
  <si>
    <t>Average salary per job title</t>
  </si>
  <si>
    <t>In paramedic and Surgical Tech job titles, Males made more money than females while In the fllowing job titles, females made more money than males; Phsical Therapists and  Registered nurse</t>
  </si>
  <si>
    <t>Number of employees</t>
  </si>
  <si>
    <t xml:space="preserve">The remaining employees are 46, there are three employees with lower and upper salaries displayed by the conditional formating.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</si>
</sst>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14" x14ac:knownFonts="1">
    <font>
      <sz val="11"/>
      <color theme="1"/>
      <name val="Calibri"/>
      <family val="2"/>
      <scheme val="minor"/>
    </font>
    <font>
      <sz val="11"/>
      <color theme="1"/>
      <name val="Calibri"/>
      <family val="2"/>
      <scheme val="minor"/>
    </font>
    <font>
      <i/>
      <sz val="11"/>
      <color rgb="FF7F7F7F"/>
      <name val="Calibri"/>
      <family val="2"/>
      <scheme val="minor"/>
    </font>
    <font>
      <sz val="11"/>
      <color theme="0"/>
      <name val="Calibri"/>
      <family val="2"/>
      <scheme val="minor"/>
    </font>
    <font>
      <u/>
      <sz val="11"/>
      <color theme="10"/>
      <name val="Calibri"/>
      <family val="2"/>
      <scheme val="minor"/>
    </font>
    <font>
      <sz val="22"/>
      <color theme="8"/>
      <name val="Calibri Light"/>
      <family val="2"/>
      <scheme val="major"/>
    </font>
    <font>
      <sz val="10"/>
      <name val="Calibri"/>
      <family val="2"/>
      <scheme val="minor"/>
    </font>
    <font>
      <sz val="11"/>
      <color theme="8"/>
      <name val="Calibri"/>
      <family val="2"/>
      <scheme val="minor"/>
    </font>
    <font>
      <b/>
      <sz val="10"/>
      <color theme="0"/>
      <name val="Calibri"/>
      <family val="2"/>
      <scheme val="minor"/>
    </font>
    <font>
      <sz val="10"/>
      <color theme="1"/>
      <name val="Calibri"/>
      <family val="2"/>
      <scheme val="minor"/>
    </font>
    <font>
      <sz val="11"/>
      <color rgb="FF000000"/>
      <name val="Calibri"/>
      <family val="2"/>
    </font>
    <font>
      <u/>
      <sz val="10"/>
      <color theme="10"/>
      <name val="Arial"/>
      <family val="2"/>
    </font>
    <font>
      <sz val="11"/>
      <name val="Calibri"/>
      <family val="2"/>
      <scheme val="minor"/>
    </font>
    <font>
      <b/>
      <sz val="11"/>
      <name val="Calibri"/>
      <family val="2"/>
      <scheme val="minor"/>
    </font>
  </fonts>
  <fills count="4">
    <fill>
      <patternFill patternType="none"/>
    </fill>
    <fill>
      <patternFill patternType="gray125"/>
    </fill>
    <fill>
      <patternFill patternType="solid">
        <fgColor theme="4"/>
        <bgColor indexed="64"/>
      </patternFill>
    </fill>
    <fill>
      <patternFill patternType="solid">
        <fgColor theme="4"/>
        <bgColor theme="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theme="4"/>
      </left>
      <right/>
      <top style="thin">
        <color theme="4"/>
      </top>
      <bottom/>
      <diagonal/>
    </border>
    <border>
      <left/>
      <right/>
      <top style="thin">
        <color theme="4"/>
      </top>
      <bottom/>
      <diagonal/>
    </border>
    <border>
      <left/>
      <right style="thin">
        <color theme="4"/>
      </right>
      <top style="thin">
        <color theme="4"/>
      </top>
      <bottom/>
      <diagonal/>
    </border>
    <border>
      <left style="thin">
        <color theme="4"/>
      </left>
      <right style="thin">
        <color theme="4"/>
      </right>
      <top style="thin">
        <color theme="4"/>
      </top>
      <bottom style="thin">
        <color theme="4"/>
      </bottom>
      <diagonal/>
    </border>
  </borders>
  <cellStyleXfs count="4">
    <xf numFmtId="0" fontId="0" fillId="0" borderId="0"/>
    <xf numFmtId="43" fontId="1" fillId="0" borderId="0" applyFont="0" applyFill="0" applyBorder="0" applyAlignment="0" applyProtection="0"/>
    <xf numFmtId="0" fontId="2" fillId="0" borderId="0" applyNumberFormat="0" applyFill="0" applyBorder="0" applyAlignment="0" applyProtection="0"/>
    <xf numFmtId="0" fontId="4" fillId="0" borderId="0" applyNumberFormat="0" applyFill="0" applyBorder="0" applyAlignment="0" applyProtection="0"/>
  </cellStyleXfs>
  <cellXfs count="32">
    <xf numFmtId="0" fontId="0" fillId="0" borderId="0" xfId="0"/>
    <xf numFmtId="0" fontId="5" fillId="0" borderId="0" xfId="0" applyFont="1"/>
    <xf numFmtId="0" fontId="6" fillId="0" borderId="0" xfId="0" applyFont="1" applyAlignment="1">
      <alignment wrapText="1"/>
    </xf>
    <xf numFmtId="0" fontId="6" fillId="0" borderId="0" xfId="0" applyFont="1"/>
    <xf numFmtId="0" fontId="3" fillId="2" borderId="1" xfId="0" applyFont="1" applyFill="1" applyBorder="1" applyAlignment="1">
      <alignment vertical="top" wrapText="1"/>
    </xf>
    <xf numFmtId="0" fontId="7" fillId="0" borderId="1" xfId="0" applyFont="1" applyBorder="1" applyAlignment="1">
      <alignment vertical="top" wrapText="1"/>
    </xf>
    <xf numFmtId="14" fontId="7" fillId="0" borderId="1" xfId="0" applyNumberFormat="1" applyFont="1" applyBorder="1" applyAlignment="1">
      <alignment horizontal="left" vertical="top" wrapText="1"/>
    </xf>
    <xf numFmtId="0" fontId="8" fillId="3" borderId="2" xfId="0" applyFont="1" applyFill="1" applyBorder="1" applyAlignment="1">
      <alignment horizontal="center"/>
    </xf>
    <xf numFmtId="0" fontId="8" fillId="3" borderId="3" xfId="0" applyFont="1" applyFill="1" applyBorder="1" applyAlignment="1">
      <alignment vertical="top" wrapText="1"/>
    </xf>
    <xf numFmtId="0" fontId="8" fillId="3" borderId="4" xfId="0" applyFont="1" applyFill="1" applyBorder="1" applyAlignment="1">
      <alignment vertical="top" wrapText="1"/>
    </xf>
    <xf numFmtId="0" fontId="9" fillId="0" borderId="5" xfId="0" applyFont="1" applyBorder="1" applyAlignment="1">
      <alignment horizontal="center" vertical="top"/>
    </xf>
    <xf numFmtId="0" fontId="10" fillId="0" borderId="5" xfId="0" applyFont="1" applyBorder="1" applyAlignment="1">
      <alignment vertical="top" wrapText="1"/>
    </xf>
    <xf numFmtId="0" fontId="9" fillId="0" borderId="5" xfId="0" applyFont="1" applyBorder="1" applyAlignment="1">
      <alignment vertical="top" wrapText="1"/>
    </xf>
    <xf numFmtId="0" fontId="11" fillId="0" borderId="5" xfId="3" applyFont="1" applyBorder="1" applyAlignment="1">
      <alignment vertical="top" wrapText="1"/>
    </xf>
    <xf numFmtId="0" fontId="12" fillId="0" borderId="0" xfId="0" applyFont="1"/>
    <xf numFmtId="0" fontId="12" fillId="0" borderId="0" xfId="0" applyFont="1" applyAlignment="1">
      <alignment horizontal="center"/>
    </xf>
    <xf numFmtId="0" fontId="2" fillId="0" borderId="0" xfId="2" applyBorder="1" applyAlignment="1">
      <alignment horizontal="right"/>
    </xf>
    <xf numFmtId="9" fontId="2" fillId="0" borderId="0" xfId="2" applyNumberFormat="1" applyBorder="1"/>
    <xf numFmtId="0" fontId="12" fillId="0" borderId="0" xfId="0" applyFont="1" applyAlignment="1">
      <alignment wrapText="1"/>
    </xf>
    <xf numFmtId="9" fontId="12" fillId="0" borderId="0" xfId="0" applyNumberFormat="1" applyFont="1"/>
    <xf numFmtId="0" fontId="13" fillId="0" borderId="0" xfId="0" applyFont="1"/>
    <xf numFmtId="0" fontId="13" fillId="0" borderId="0" xfId="0" applyFont="1" applyAlignment="1">
      <alignment horizontal="center"/>
    </xf>
    <xf numFmtId="164" fontId="13" fillId="0" borderId="0" xfId="1" applyNumberFormat="1" applyFont="1" applyBorder="1" applyAlignment="1">
      <alignment horizontal="center" wrapText="1"/>
    </xf>
    <xf numFmtId="0" fontId="13" fillId="0" borderId="0" xfId="0" applyFont="1" applyAlignment="1">
      <alignment wrapText="1"/>
    </xf>
    <xf numFmtId="164" fontId="12" fillId="0" borderId="0" xfId="1" applyNumberFormat="1" applyFont="1"/>
    <xf numFmtId="0" fontId="5" fillId="0" borderId="0" xfId="0" applyFont="1" applyAlignment="1">
      <alignment horizontal="center"/>
    </xf>
    <xf numFmtId="0" fontId="0" fillId="0" borderId="0" xfId="0" pivotButton="1"/>
    <xf numFmtId="0" fontId="0" fillId="0" borderId="0" xfId="0" applyAlignment="1">
      <alignment horizontal="left"/>
    </xf>
    <xf numFmtId="0" fontId="0" fillId="0" borderId="0" xfId="0" applyNumberFormat="1"/>
    <xf numFmtId="0" fontId="4" fillId="0" borderId="5" xfId="3" applyBorder="1" applyAlignment="1">
      <alignment vertical="top" wrapText="1"/>
    </xf>
    <xf numFmtId="0" fontId="0" fillId="0" borderId="0" xfId="0" applyAlignment="1">
      <alignment horizontal="left" indent="1"/>
    </xf>
    <xf numFmtId="2" fontId="0" fillId="0" borderId="0" xfId="0" applyNumberFormat="1"/>
  </cellXfs>
  <cellStyles count="4">
    <cellStyle name="Comma" xfId="1" builtinId="3"/>
    <cellStyle name="Explanatory Text" xfId="2" builtinId="53"/>
    <cellStyle name="Hyperlink" xfId="3" builtinId="8"/>
    <cellStyle name="Normal" xfId="0" builtinId="0"/>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pivotCacheDefinition" Target="pivotCache/pivotCacheDefinition1.xml"/><Relationship Id="rId4" Type="http://schemas.openxmlformats.org/officeDocument/2006/relationships/worksheet" Target="worksheets/sheet4.xml"/><Relationship Id="rId9" Type="http://schemas.openxmlformats.org/officeDocument/2006/relationships/calcChain" Target="calcChain.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Tom " refreshedDate="44145.988246643516" createdVersion="6" refreshedVersion="6" minRefreshableVersion="3" recordCount="56" xr:uid="{E6251E09-B802-4A86-9088-FE652DDBF1A2}">
  <cacheSource type="worksheet">
    <worksheetSource ref="A4:I60" sheet="Employee Data"/>
  </cacheSource>
  <cacheFields count="9">
    <cacheField name="LastName" numFmtId="0">
      <sharedItems/>
    </cacheField>
    <cacheField name="FirstName" numFmtId="0">
      <sharedItems/>
    </cacheField>
    <cacheField name="Department" numFmtId="0">
      <sharedItems count="3">
        <s v="ICU"/>
        <s v="Cardiology"/>
        <s v="Pediatrics"/>
      </sharedItems>
    </cacheField>
    <cacheField name="Job Title" numFmtId="0">
      <sharedItems count="4">
        <s v="Surgical Tech"/>
        <s v="Registered Nurse"/>
        <s v="Physical Therapist"/>
        <s v="Paramedic"/>
      </sharedItems>
    </cacheField>
    <cacheField name="YearHired" numFmtId="0">
      <sharedItems containsSemiMixedTypes="0" containsString="0" containsNumber="1" containsInteger="1" minValue="1982" maxValue="2020"/>
    </cacheField>
    <cacheField name="Gender" numFmtId="0">
      <sharedItems count="2">
        <s v="M"/>
        <s v="F"/>
      </sharedItems>
    </cacheField>
    <cacheField name="Salary" numFmtId="164">
      <sharedItems containsSemiMixedTypes="0" containsString="0" containsNumber="1" containsInteger="1" minValue="41137" maxValue="100000"/>
    </cacheField>
    <cacheField name="Participates in_x000a_Retirement Plan" numFmtId="0">
      <sharedItems/>
    </cacheField>
    <cacheField name="Employer Contribution" numFmtId="0">
      <sharedItems containsSemiMixedTypes="0" containsString="0" containsNumber="1" minValue="0" maxValue="3000"/>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56">
  <r>
    <s v="Mack"/>
    <s v="Kevin"/>
    <x v="0"/>
    <x v="0"/>
    <n v="1997"/>
    <x v="0"/>
    <n v="43750"/>
    <s v="Yes"/>
    <n v="1312.5"/>
  </r>
  <r>
    <s v="Johnson"/>
    <s v="Sue"/>
    <x v="1"/>
    <x v="0"/>
    <n v="2010"/>
    <x v="1"/>
    <n v="43945"/>
    <s v="Yes"/>
    <n v="1318.35"/>
  </r>
  <r>
    <s v="Coats"/>
    <s v="William"/>
    <x v="2"/>
    <x v="0"/>
    <n v="2013"/>
    <x v="0"/>
    <n v="44621"/>
    <s v="Yes"/>
    <n v="1338.6299999999999"/>
  </r>
  <r>
    <s v="Lee"/>
    <s v="Kell"/>
    <x v="1"/>
    <x v="0"/>
    <n v="2009"/>
    <x v="0"/>
    <n v="45250"/>
    <s v="Yes"/>
    <n v="1357.5"/>
  </r>
  <r>
    <s v="Bordeau"/>
    <s v="Katherine"/>
    <x v="0"/>
    <x v="0"/>
    <n v="2010"/>
    <x v="1"/>
    <n v="46561"/>
    <s v="Yes"/>
    <n v="1396.83"/>
  </r>
  <r>
    <s v="Anderson"/>
    <s v="Kristen"/>
    <x v="2"/>
    <x v="0"/>
    <n v="2013"/>
    <x v="1"/>
    <n v="47405"/>
    <s v="Yes"/>
    <n v="1422.1499999999999"/>
  </r>
  <r>
    <s v="Young"/>
    <s v="Jeff"/>
    <x v="0"/>
    <x v="0"/>
    <n v="2013"/>
    <x v="0"/>
    <n v="47763"/>
    <s v="Yes"/>
    <n v="1432.8899999999999"/>
  </r>
  <r>
    <s v="Stewart"/>
    <s v="Mark"/>
    <x v="2"/>
    <x v="0"/>
    <n v="2014"/>
    <x v="0"/>
    <n v="51866"/>
    <s v="Yes"/>
    <n v="1555.98"/>
  </r>
  <r>
    <s v="Coats"/>
    <s v="Bill"/>
    <x v="2"/>
    <x v="0"/>
    <n v="2018"/>
    <x v="0"/>
    <n v="56621"/>
    <s v="Yes"/>
    <n v="1698.6299999999999"/>
  </r>
  <r>
    <s v="Ball"/>
    <s v="Susan"/>
    <x v="0"/>
    <x v="1"/>
    <n v="2010"/>
    <x v="1"/>
    <n v="54229"/>
    <s v="No"/>
    <n v="0"/>
  </r>
  <r>
    <s v="Hill"/>
    <s v="Trevor"/>
    <x v="0"/>
    <x v="1"/>
    <n v="1999"/>
    <x v="0"/>
    <n v="56840"/>
    <s v="No"/>
    <n v="0"/>
  </r>
  <r>
    <s v="Ball"/>
    <s v="Robin"/>
    <x v="2"/>
    <x v="1"/>
    <n v="2004"/>
    <x v="1"/>
    <n v="59973"/>
    <s v="Yes"/>
    <n v="1799.1899999999998"/>
  </r>
  <r>
    <s v="Scheib"/>
    <s v="Earl"/>
    <x v="0"/>
    <x v="1"/>
    <n v="1997"/>
    <x v="0"/>
    <n v="61639"/>
    <s v="Yes"/>
    <n v="1849.1699999999998"/>
  </r>
  <r>
    <s v="Jackson"/>
    <s v="Mary"/>
    <x v="2"/>
    <x v="1"/>
    <n v="2000"/>
    <x v="1"/>
    <n v="62031"/>
    <s v="Yes"/>
    <n v="1860.9299999999998"/>
  </r>
  <r>
    <s v="Garabizien"/>
    <s v="Wendy"/>
    <x v="0"/>
    <x v="1"/>
    <n v="2002"/>
    <x v="1"/>
    <n v="62750"/>
    <s v="No"/>
    <n v="0"/>
  </r>
  <r>
    <s v="Bressette"/>
    <s v="Cheryl"/>
    <x v="2"/>
    <x v="1"/>
    <n v="1995"/>
    <x v="1"/>
    <n v="62832"/>
    <s v="Yes"/>
    <n v="1884.96"/>
  </r>
  <r>
    <s v="Blackwell"/>
    <s v="Dean"/>
    <x v="1"/>
    <x v="1"/>
    <n v="2000"/>
    <x v="0"/>
    <n v="64047"/>
    <s v="Yes"/>
    <n v="1921.4099999999999"/>
  </r>
  <r>
    <s v="McKaye"/>
    <s v="Mary"/>
    <x v="0"/>
    <x v="1"/>
    <n v="2002"/>
    <x v="1"/>
    <n v="64750"/>
    <s v="No"/>
    <n v="0"/>
  </r>
  <r>
    <s v="Neumann"/>
    <s v="Kenneth"/>
    <x v="1"/>
    <x v="1"/>
    <n v="2009"/>
    <x v="0"/>
    <n v="66631"/>
    <s v="Yes"/>
    <n v="1998.9299999999998"/>
  </r>
  <r>
    <s v="Palermo"/>
    <s v="Tom"/>
    <x v="0"/>
    <x v="1"/>
    <n v="2013"/>
    <x v="0"/>
    <n v="67840"/>
    <s v="Yes"/>
    <n v="2035.1999999999998"/>
  </r>
  <r>
    <s v="Rais"/>
    <s v="Mary"/>
    <x v="1"/>
    <x v="1"/>
    <n v="2001"/>
    <x v="1"/>
    <n v="69750"/>
    <s v="Yes"/>
    <n v="2092.5"/>
  </r>
  <r>
    <s v="Parker"/>
    <s v="Tom"/>
    <x v="2"/>
    <x v="1"/>
    <n v="2010"/>
    <x v="0"/>
    <n v="69973"/>
    <s v="Yes"/>
    <n v="2099.19"/>
  </r>
  <r>
    <s v="Jackson"/>
    <s v="Carole"/>
    <x v="2"/>
    <x v="1"/>
    <n v="2006"/>
    <x v="1"/>
    <n v="73031"/>
    <s v="No"/>
    <n v="0"/>
  </r>
  <r>
    <s v="Weeks"/>
    <s v="Jodie"/>
    <x v="1"/>
    <x v="1"/>
    <n v="1996"/>
    <x v="1"/>
    <n v="74302"/>
    <s v="Yes"/>
    <n v="2229.06"/>
  </r>
  <r>
    <s v="Lu"/>
    <s v="Jim"/>
    <x v="2"/>
    <x v="1"/>
    <n v="2011"/>
    <x v="0"/>
    <n v="78131"/>
    <s v="Yes"/>
    <n v="2343.9299999999998"/>
  </r>
  <r>
    <s v="McKaye"/>
    <s v="Susan"/>
    <x v="0"/>
    <x v="1"/>
    <n v="1997"/>
    <x v="1"/>
    <n v="88229"/>
    <s v="Yes"/>
    <n v="2646.87"/>
  </r>
  <r>
    <s v="Smith"/>
    <s v="Alicia"/>
    <x v="2"/>
    <x v="2"/>
    <n v="1997"/>
    <x v="1"/>
    <n v="61639"/>
    <s v="Yes"/>
    <n v="1849.1699999999998"/>
  </r>
  <r>
    <s v="Parker"/>
    <s v="Mathew"/>
    <x v="2"/>
    <x v="2"/>
    <n v="1982"/>
    <x v="0"/>
    <n v="67142"/>
    <s v="Yes"/>
    <n v="2014.26"/>
  </r>
  <r>
    <s v="Doepke"/>
    <s v="Cheryl"/>
    <x v="2"/>
    <x v="2"/>
    <n v="1986"/>
    <x v="1"/>
    <n v="68355"/>
    <s v="Yes"/>
    <n v="2050.65"/>
  </r>
  <r>
    <s v="Jacobson"/>
    <s v="Andrew"/>
    <x v="0"/>
    <x v="2"/>
    <n v="2012"/>
    <x v="1"/>
    <n v="68531"/>
    <s v="Yes"/>
    <n v="2055.9299999999998"/>
  </r>
  <r>
    <s v="Weaver"/>
    <s v="Robert"/>
    <x v="2"/>
    <x v="2"/>
    <n v="1984"/>
    <x v="0"/>
    <n v="69025"/>
    <s v="No"/>
    <n v="0"/>
  </r>
  <r>
    <s v="Nelson"/>
    <s v="Dale"/>
    <x v="2"/>
    <x v="2"/>
    <n v="2016"/>
    <x v="0"/>
    <n v="69828"/>
    <s v="Yes"/>
    <n v="2094.84"/>
  </r>
  <r>
    <s v="Gao"/>
    <s v="Xiaoming"/>
    <x v="0"/>
    <x v="2"/>
    <n v="1990"/>
    <x v="1"/>
    <n v="70079"/>
    <s v="No"/>
    <n v="0"/>
  </r>
  <r>
    <s v="Jacobson"/>
    <s v="Carole"/>
    <x v="0"/>
    <x v="2"/>
    <n v="2010"/>
    <x v="0"/>
    <n v="70531"/>
    <s v="Yes"/>
    <n v="2115.9299999999998"/>
  </r>
  <r>
    <s v="Rais"/>
    <s v="Wendy"/>
    <x v="2"/>
    <x v="2"/>
    <n v="2004"/>
    <x v="0"/>
    <n v="72025"/>
    <s v="Yes"/>
    <n v="2160.75"/>
  </r>
  <r>
    <s v="Smith"/>
    <s v="William"/>
    <x v="0"/>
    <x v="2"/>
    <n v="2006"/>
    <x v="0"/>
    <n v="72079"/>
    <s v="No"/>
    <n v="0"/>
  </r>
  <r>
    <s v="Nelsen"/>
    <s v="John"/>
    <x v="1"/>
    <x v="2"/>
    <n v="1985"/>
    <x v="1"/>
    <n v="79589"/>
    <s v="Yes"/>
    <n v="2387.67"/>
  </r>
  <r>
    <s v="Chin"/>
    <s v="Roger"/>
    <x v="2"/>
    <x v="2"/>
    <n v="2011"/>
    <x v="0"/>
    <n v="83531"/>
    <s v="No"/>
    <n v="0"/>
  </r>
  <r>
    <s v="Rothenberger"/>
    <s v="James"/>
    <x v="0"/>
    <x v="2"/>
    <n v="1998"/>
    <x v="0"/>
    <n v="86031"/>
    <s v="Yes"/>
    <n v="2580.9299999999998"/>
  </r>
  <r>
    <s v="Nelsen"/>
    <s v="Beth"/>
    <x v="1"/>
    <x v="2"/>
    <n v="1985"/>
    <x v="1"/>
    <n v="86589"/>
    <s v="No"/>
    <n v="0"/>
  </r>
  <r>
    <s v="True"/>
    <s v="David"/>
    <x v="2"/>
    <x v="2"/>
    <n v="1994"/>
    <x v="0"/>
    <n v="87431"/>
    <s v="No"/>
    <n v="0"/>
  </r>
  <r>
    <s v="Halpern"/>
    <s v="Sheryl"/>
    <x v="2"/>
    <x v="2"/>
    <n v="2013"/>
    <x v="0"/>
    <n v="88531"/>
    <s v="Yes"/>
    <n v="2655.93"/>
  </r>
  <r>
    <s v="Chin"/>
    <s v="Ellen"/>
    <x v="1"/>
    <x v="2"/>
    <n v="2013"/>
    <x v="1"/>
    <n v="98417"/>
    <s v="No"/>
    <n v="0"/>
  </r>
  <r>
    <s v="Orr"/>
    <s v="Ellen"/>
    <x v="2"/>
    <x v="2"/>
    <n v="2005"/>
    <x v="1"/>
    <n v="100000"/>
    <s v="Yes"/>
    <n v="3000"/>
  </r>
  <r>
    <s v="Smythe"/>
    <s v="Janice"/>
    <x v="0"/>
    <x v="3"/>
    <n v="2020"/>
    <x v="1"/>
    <n v="41137"/>
    <s v="No"/>
    <n v="0"/>
  </r>
  <r>
    <s v="Comensoli"/>
    <s v="Bill"/>
    <x v="1"/>
    <x v="3"/>
    <n v="2017"/>
    <x v="1"/>
    <n v="43875"/>
    <s v="Yes"/>
    <n v="1316.25"/>
  </r>
  <r>
    <s v="Garafano"/>
    <s v="Karen"/>
    <x v="1"/>
    <x v="3"/>
    <n v="2017"/>
    <x v="1"/>
    <n v="47250"/>
    <s v="Yes"/>
    <n v="1417.5"/>
  </r>
  <r>
    <s v="Comensoli"/>
    <s v="Angela"/>
    <x v="1"/>
    <x v="3"/>
    <n v="2016"/>
    <x v="1"/>
    <n v="48462"/>
    <s v="Yes"/>
    <n v="1453.86"/>
  </r>
  <r>
    <s v="Wolter"/>
    <s v="Christine"/>
    <x v="2"/>
    <x v="3"/>
    <n v="2015"/>
    <x v="0"/>
    <n v="48968"/>
    <s v="Yes"/>
    <n v="1469.04"/>
  </r>
  <r>
    <s v="Mikkola"/>
    <s v="Claudia"/>
    <x v="1"/>
    <x v="3"/>
    <n v="2014"/>
    <x v="1"/>
    <n v="49531"/>
    <s v="Yes"/>
    <n v="1485.9299999999998"/>
  </r>
  <r>
    <s v="Weaver"/>
    <s v="Roger"/>
    <x v="2"/>
    <x v="3"/>
    <n v="2013"/>
    <x v="0"/>
    <n v="49867"/>
    <s v="Yes"/>
    <n v="1496.01"/>
  </r>
  <r>
    <s v="Palermo"/>
    <s v="Sheryl"/>
    <x v="2"/>
    <x v="3"/>
    <n v="2012"/>
    <x v="0"/>
    <n v="50867"/>
    <s v="Yes"/>
    <n v="1526.01"/>
  </r>
  <r>
    <s v="Downs"/>
    <s v="Clifton"/>
    <x v="2"/>
    <x v="3"/>
    <n v="2012"/>
    <x v="0"/>
    <n v="51137"/>
    <s v="Yes"/>
    <n v="1534.11"/>
  </r>
  <r>
    <s v="Halpern"/>
    <s v="Murray"/>
    <x v="1"/>
    <x v="3"/>
    <n v="2009"/>
    <x v="0"/>
    <n v="52250"/>
    <s v="No"/>
    <n v="0"/>
  </r>
  <r>
    <s v="Lewis"/>
    <s v="Karl"/>
    <x v="0"/>
    <x v="3"/>
    <n v="2008"/>
    <x v="0"/>
    <n v="52637"/>
    <s v="Yes"/>
    <n v="1579.11"/>
  </r>
  <r>
    <s v="Fitzgerald"/>
    <s v="Edmond"/>
    <x v="0"/>
    <x v="3"/>
    <n v="2007"/>
    <x v="0"/>
    <n v="55207"/>
    <s v="No"/>
    <n v="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2974481D-D521-45A6-A1F2-E701E9D5E4A8}" name="PivotTable5" cacheId="22" applyNumberFormats="0" applyBorderFormats="0" applyFontFormats="0" applyPatternFormats="0" applyAlignmentFormats="0" applyWidthHeightFormats="1" dataCaption="Values" updatedVersion="6" minRefreshableVersion="3" useAutoFormatting="1" itemPrintTitles="1" createdVersion="6" indent="0" outline="1" outlineData="1" multipleFieldFilters="0">
  <location ref="A3:B7" firstHeaderRow="1" firstDataRow="1" firstDataCol="1"/>
  <pivotFields count="9">
    <pivotField showAll="0"/>
    <pivotField showAll="0"/>
    <pivotField axis="axisRow" showAll="0">
      <items count="4">
        <item x="1"/>
        <item x="0"/>
        <item x="2"/>
        <item t="default"/>
      </items>
    </pivotField>
    <pivotField showAll="0"/>
    <pivotField showAll="0"/>
    <pivotField showAll="0"/>
    <pivotField numFmtId="164" showAll="0"/>
    <pivotField showAll="0"/>
    <pivotField dataField="1" showAll="0"/>
  </pivotFields>
  <rowFields count="1">
    <field x="2"/>
  </rowFields>
  <rowItems count="4">
    <i>
      <x/>
    </i>
    <i>
      <x v="1"/>
    </i>
    <i>
      <x v="2"/>
    </i>
    <i t="grand">
      <x/>
    </i>
  </rowItems>
  <colItems count="1">
    <i/>
  </colItems>
  <dataFields count="1">
    <dataField name="Sum of Employer Contribution" fld="8"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C78585D1-C2A4-439F-A91B-78E92572DFB2}" name="PivotTable6" cacheId="22" applyNumberFormats="0" applyBorderFormats="0" applyFontFormats="0" applyPatternFormats="0" applyAlignmentFormats="0" applyWidthHeightFormats="1" dataCaption="Values" updatedVersion="6" minRefreshableVersion="3" useAutoFormatting="1" itemPrintTitles="1" createdVersion="6" indent="0" outline="1" outlineData="1" multipleFieldFilters="0">
  <location ref="A3:B16" firstHeaderRow="1" firstDataRow="1" firstDataCol="1"/>
  <pivotFields count="9">
    <pivotField showAll="0"/>
    <pivotField showAll="0"/>
    <pivotField showAll="0"/>
    <pivotField axis="axisRow" showAll="0">
      <items count="5">
        <item x="3"/>
        <item x="2"/>
        <item x="1"/>
        <item x="0"/>
        <item t="default"/>
      </items>
    </pivotField>
    <pivotField showAll="0"/>
    <pivotField axis="axisRow" showAll="0">
      <items count="3">
        <item x="0"/>
        <item x="1"/>
        <item t="default"/>
      </items>
    </pivotField>
    <pivotField dataField="1" numFmtId="164" showAll="0"/>
    <pivotField showAll="0"/>
    <pivotField showAll="0"/>
  </pivotFields>
  <rowFields count="2">
    <field x="3"/>
    <field x="5"/>
  </rowFields>
  <rowItems count="13">
    <i>
      <x/>
    </i>
    <i r="1">
      <x/>
    </i>
    <i r="1">
      <x v="1"/>
    </i>
    <i>
      <x v="1"/>
    </i>
    <i r="1">
      <x/>
    </i>
    <i r="1">
      <x v="1"/>
    </i>
    <i>
      <x v="2"/>
    </i>
    <i r="1">
      <x/>
    </i>
    <i r="1">
      <x v="1"/>
    </i>
    <i>
      <x v="3"/>
    </i>
    <i r="1">
      <x/>
    </i>
    <i r="1">
      <x v="1"/>
    </i>
    <i t="grand">
      <x/>
    </i>
  </rowItems>
  <colItems count="1">
    <i/>
  </colItems>
  <dataFields count="1">
    <dataField name="Average of Salary" fld="6" subtotal="average" baseField="3" baseItem="0" numFmtId="2"/>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4.xml.rels><?xml version="1.0" encoding="UTF-8" standalone="yes"?>
<Relationships xmlns="http://schemas.openxmlformats.org/package/2006/relationships"><Relationship Id="rId1" Type="http://schemas.openxmlformats.org/officeDocument/2006/relationships/pivotTable" Target="../pivotTables/pivot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F61BFA-9BB3-4023-9499-33BD13D91E12}">
  <dimension ref="A1:D12"/>
  <sheetViews>
    <sheetView topLeftCell="A11" workbookViewId="0">
      <selection activeCell="C12" sqref="C12"/>
    </sheetView>
  </sheetViews>
  <sheetFormatPr defaultColWidth="8.85546875" defaultRowHeight="12.75" x14ac:dyDescent="0.2"/>
  <cols>
    <col min="1" max="1" width="9.85546875" style="3" customWidth="1"/>
    <col min="2" max="2" width="45.85546875" style="2" customWidth="1"/>
    <col min="3" max="3" width="46.140625" style="2" customWidth="1"/>
    <col min="4" max="4" width="14" style="2" customWidth="1"/>
    <col min="5" max="16384" width="8.85546875" style="3"/>
  </cols>
  <sheetData>
    <row r="1" spans="1:4" ht="28.5" x14ac:dyDescent="0.45">
      <c r="A1" s="1" t="s">
        <v>0</v>
      </c>
    </row>
    <row r="3" spans="1:4" ht="21" customHeight="1" x14ac:dyDescent="0.2">
      <c r="A3" s="4" t="s">
        <v>1</v>
      </c>
      <c r="B3" s="5"/>
    </row>
    <row r="4" spans="1:4" ht="21" customHeight="1" x14ac:dyDescent="0.2">
      <c r="A4" s="4" t="s">
        <v>2</v>
      </c>
      <c r="B4" s="6"/>
    </row>
    <row r="5" spans="1:4" ht="45" x14ac:dyDescent="0.2">
      <c r="A5" s="4" t="s">
        <v>3</v>
      </c>
      <c r="B5" s="5" t="s">
        <v>120</v>
      </c>
    </row>
    <row r="9" spans="1:4" ht="25.5" x14ac:dyDescent="0.2">
      <c r="A9" s="7" t="s">
        <v>4</v>
      </c>
      <c r="B9" s="8" t="s">
        <v>5</v>
      </c>
      <c r="C9" s="8" t="s">
        <v>6</v>
      </c>
      <c r="D9" s="9" t="s">
        <v>7</v>
      </c>
    </row>
    <row r="10" spans="1:4" ht="60" x14ac:dyDescent="0.2">
      <c r="A10" s="10">
        <v>1</v>
      </c>
      <c r="B10" s="11" t="s">
        <v>119</v>
      </c>
      <c r="C10" s="12" t="s">
        <v>125</v>
      </c>
      <c r="D10" s="29" t="s">
        <v>124</v>
      </c>
    </row>
    <row r="11" spans="1:4" ht="51" x14ac:dyDescent="0.2">
      <c r="A11" s="10">
        <v>2</v>
      </c>
      <c r="B11" s="11" t="s">
        <v>8</v>
      </c>
      <c r="C11" s="12" t="s">
        <v>128</v>
      </c>
      <c r="D11" s="29" t="s">
        <v>127</v>
      </c>
    </row>
    <row r="12" spans="1:4" ht="165" x14ac:dyDescent="0.2">
      <c r="A12" s="10">
        <v>3</v>
      </c>
      <c r="B12" s="11" t="s">
        <v>9</v>
      </c>
      <c r="C12" s="12" t="s">
        <v>130</v>
      </c>
      <c r="D12" s="13" t="s">
        <v>10</v>
      </c>
    </row>
  </sheetData>
  <dataValidations count="1">
    <dataValidation allowBlank="1" error="pavI8MeUFtEyxX2I4tkyb7e50c06-e9e9-4614-bf7c-72ed35d07cc2" sqref="A1:B5" xr:uid="{73052208-7859-4764-BA2B-965F2B5B2EF3}"/>
  </dataValidations>
  <hyperlinks>
    <hyperlink ref="D12" location="'Employee Data'!A4" display="See Report on Employee Data sheet." xr:uid="{BE3243C3-0658-47FF-9C27-61F8AE7815DC}"/>
    <hyperlink ref="D10" location="'Sum of pension contribution'!A4" display="departmental pension contribution" xr:uid="{70A744F3-F5B2-4A98-8805-F34E96999A2F}"/>
    <hyperlink ref="D11" location="'Average salary '!A4" display="Average salary per job title" xr:uid="{41D145F9-1964-4239-83DB-089715994BF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94251A-A6B8-460D-93E3-8E8859E73B1F}">
  <dimension ref="A1:K60"/>
  <sheetViews>
    <sheetView topLeftCell="A18" workbookViewId="0">
      <selection activeCell="K9" sqref="K9"/>
    </sheetView>
  </sheetViews>
  <sheetFormatPr defaultColWidth="8.85546875" defaultRowHeight="15" x14ac:dyDescent="0.25"/>
  <cols>
    <col min="1" max="1" width="12.140625" bestFit="1" customWidth="1"/>
    <col min="2" max="2" width="9.42578125" bestFit="1" customWidth="1"/>
    <col min="3" max="3" width="11.140625" bestFit="1" customWidth="1"/>
    <col min="4" max="4" width="15.42578125" bestFit="1" customWidth="1"/>
    <col min="6" max="6" width="0" hidden="1" customWidth="1"/>
    <col min="7" max="7" width="10.140625" customWidth="1"/>
    <col min="8" max="8" width="15.28515625" customWidth="1"/>
    <col min="9" max="9" width="13.140625" customWidth="1"/>
  </cols>
  <sheetData>
    <row r="1" spans="1:11" ht="28.5" x14ac:dyDescent="0.45">
      <c r="A1" s="25" t="s">
        <v>11</v>
      </c>
      <c r="B1" s="25"/>
      <c r="C1" s="25"/>
      <c r="D1" s="25"/>
      <c r="E1" s="25"/>
      <c r="F1" s="25"/>
      <c r="G1" s="25"/>
      <c r="H1" s="25"/>
      <c r="I1" s="25"/>
    </row>
    <row r="2" spans="1:11" x14ac:dyDescent="0.25">
      <c r="A2" s="14"/>
      <c r="B2" s="14"/>
      <c r="C2" s="14"/>
      <c r="D2" s="14"/>
      <c r="E2" s="15"/>
      <c r="F2" s="15"/>
      <c r="G2" s="14"/>
      <c r="H2" s="16" t="s">
        <v>12</v>
      </c>
      <c r="I2" s="17">
        <v>0.03</v>
      </c>
    </row>
    <row r="3" spans="1:11" x14ac:dyDescent="0.25">
      <c r="A3" s="14"/>
      <c r="B3" s="14"/>
      <c r="C3" s="14"/>
      <c r="D3" s="14"/>
      <c r="E3" s="15"/>
      <c r="F3" s="15"/>
      <c r="G3" s="18"/>
      <c r="H3" s="18"/>
      <c r="I3" s="19"/>
    </row>
    <row r="4" spans="1:11" ht="45" x14ac:dyDescent="0.25">
      <c r="A4" s="20" t="s">
        <v>13</v>
      </c>
      <c r="B4" s="20" t="s">
        <v>14</v>
      </c>
      <c r="C4" s="20" t="s">
        <v>15</v>
      </c>
      <c r="D4" s="20" t="s">
        <v>16</v>
      </c>
      <c r="E4" s="21" t="s">
        <v>17</v>
      </c>
      <c r="F4" s="20" t="s">
        <v>18</v>
      </c>
      <c r="G4" s="20" t="s">
        <v>19</v>
      </c>
      <c r="H4" s="22" t="s">
        <v>20</v>
      </c>
      <c r="I4" s="23" t="s">
        <v>21</v>
      </c>
    </row>
    <row r="5" spans="1:11" hidden="1" x14ac:dyDescent="0.25">
      <c r="A5" s="14" t="s">
        <v>59</v>
      </c>
      <c r="B5" s="14" t="s">
        <v>60</v>
      </c>
      <c r="C5" s="14" t="s">
        <v>34</v>
      </c>
      <c r="D5" s="14" t="s">
        <v>48</v>
      </c>
      <c r="E5" s="15">
        <v>1995</v>
      </c>
      <c r="F5" s="15" t="s">
        <v>31</v>
      </c>
      <c r="G5" s="24">
        <v>62832</v>
      </c>
      <c r="H5" s="15" t="s">
        <v>27</v>
      </c>
      <c r="I5" s="14">
        <f>IF(H5="yes",G5*$I$2,0)</f>
        <v>1884.96</v>
      </c>
    </row>
    <row r="6" spans="1:11" x14ac:dyDescent="0.25">
      <c r="A6" s="14" t="s">
        <v>71</v>
      </c>
      <c r="B6" s="14" t="s">
        <v>72</v>
      </c>
      <c r="C6" s="14" t="s">
        <v>30</v>
      </c>
      <c r="D6" s="14" t="s">
        <v>48</v>
      </c>
      <c r="E6" s="15">
        <v>1996</v>
      </c>
      <c r="F6" s="15" t="s">
        <v>31</v>
      </c>
      <c r="G6" s="24">
        <v>74302</v>
      </c>
      <c r="H6" s="15" t="s">
        <v>27</v>
      </c>
      <c r="I6" s="14">
        <f>IF(H6="yes",G6*$I$2,0)</f>
        <v>2229.06</v>
      </c>
    </row>
    <row r="7" spans="1:11" x14ac:dyDescent="0.25">
      <c r="A7" s="14" t="s">
        <v>53</v>
      </c>
      <c r="B7" s="14" t="s">
        <v>54</v>
      </c>
      <c r="C7" s="14" t="s">
        <v>24</v>
      </c>
      <c r="D7" s="14" t="s">
        <v>48</v>
      </c>
      <c r="E7" s="15">
        <v>1997</v>
      </c>
      <c r="F7" s="15" t="s">
        <v>26</v>
      </c>
      <c r="G7" s="24">
        <v>61639</v>
      </c>
      <c r="H7" s="15" t="s">
        <v>27</v>
      </c>
      <c r="I7" s="14">
        <f>IF(H7="yes",G7*$I$2,0)</f>
        <v>1849.1699999999998</v>
      </c>
      <c r="K7" t="s">
        <v>129</v>
      </c>
    </row>
    <row r="8" spans="1:11" x14ac:dyDescent="0.25">
      <c r="A8" s="14" t="s">
        <v>63</v>
      </c>
      <c r="B8" s="14" t="s">
        <v>47</v>
      </c>
      <c r="C8" s="14" t="s">
        <v>24</v>
      </c>
      <c r="D8" s="14" t="s">
        <v>48</v>
      </c>
      <c r="E8" s="15">
        <v>1997</v>
      </c>
      <c r="F8" s="15" t="s">
        <v>31</v>
      </c>
      <c r="G8" s="24">
        <v>88229</v>
      </c>
      <c r="H8" s="15" t="s">
        <v>27</v>
      </c>
      <c r="I8" s="14">
        <f>IF(H8="yes",G8*$I$2,0)</f>
        <v>2646.87</v>
      </c>
      <c r="K8">
        <f>COUNT(G6:G51)</f>
        <v>46</v>
      </c>
    </row>
    <row r="9" spans="1:11" x14ac:dyDescent="0.25">
      <c r="A9" s="14" t="s">
        <v>50</v>
      </c>
      <c r="B9" s="14" t="s">
        <v>51</v>
      </c>
      <c r="C9" s="14" t="s">
        <v>24</v>
      </c>
      <c r="D9" s="14" t="s">
        <v>48</v>
      </c>
      <c r="E9" s="15">
        <v>1999</v>
      </c>
      <c r="F9" s="15" t="s">
        <v>26</v>
      </c>
      <c r="G9" s="24">
        <v>56840</v>
      </c>
      <c r="H9" s="15" t="s">
        <v>49</v>
      </c>
      <c r="I9" s="14">
        <f>IF(H9="yes",G9*$I$2,0)</f>
        <v>0</v>
      </c>
    </row>
    <row r="10" spans="1:11" x14ac:dyDescent="0.25">
      <c r="A10" s="14" t="s">
        <v>55</v>
      </c>
      <c r="B10" s="14" t="s">
        <v>56</v>
      </c>
      <c r="C10" s="14" t="s">
        <v>34</v>
      </c>
      <c r="D10" s="14" t="s">
        <v>48</v>
      </c>
      <c r="E10" s="15">
        <v>2000</v>
      </c>
      <c r="F10" s="15" t="s">
        <v>31</v>
      </c>
      <c r="G10" s="24">
        <v>62031</v>
      </c>
      <c r="H10" s="15" t="s">
        <v>27</v>
      </c>
      <c r="I10" s="14">
        <f>IF(H10="yes",G10*$I$2,0)</f>
        <v>1860.9299999999998</v>
      </c>
    </row>
    <row r="11" spans="1:11" x14ac:dyDescent="0.25">
      <c r="A11" s="14" t="s">
        <v>61</v>
      </c>
      <c r="B11" s="14" t="s">
        <v>62</v>
      </c>
      <c r="C11" s="14" t="s">
        <v>30</v>
      </c>
      <c r="D11" s="14" t="s">
        <v>48</v>
      </c>
      <c r="E11" s="15">
        <v>2000</v>
      </c>
      <c r="F11" s="15" t="s">
        <v>26</v>
      </c>
      <c r="G11" s="24">
        <v>64047</v>
      </c>
      <c r="H11" s="15" t="s">
        <v>27</v>
      </c>
      <c r="I11" s="14">
        <f>IF(H11="yes",G11*$I$2,0)</f>
        <v>1921.4099999999999</v>
      </c>
    </row>
    <row r="12" spans="1:11" x14ac:dyDescent="0.25">
      <c r="A12" s="14" t="s">
        <v>68</v>
      </c>
      <c r="B12" s="14" t="s">
        <v>56</v>
      </c>
      <c r="C12" s="14" t="s">
        <v>30</v>
      </c>
      <c r="D12" s="14" t="s">
        <v>48</v>
      </c>
      <c r="E12" s="15">
        <v>2001</v>
      </c>
      <c r="F12" s="15" t="s">
        <v>31</v>
      </c>
      <c r="G12" s="24">
        <v>69750</v>
      </c>
      <c r="H12" s="15" t="s">
        <v>27</v>
      </c>
      <c r="I12" s="14">
        <f>IF(H12="yes",G12*$I$2,0)</f>
        <v>2092.5</v>
      </c>
    </row>
    <row r="13" spans="1:11" x14ac:dyDescent="0.25">
      <c r="A13" s="14" t="s">
        <v>57</v>
      </c>
      <c r="B13" s="14" t="s">
        <v>58</v>
      </c>
      <c r="C13" s="14" t="s">
        <v>24</v>
      </c>
      <c r="D13" s="14" t="s">
        <v>48</v>
      </c>
      <c r="E13" s="15">
        <v>2002</v>
      </c>
      <c r="F13" s="15" t="s">
        <v>31</v>
      </c>
      <c r="G13" s="24">
        <v>62750</v>
      </c>
      <c r="H13" s="15" t="s">
        <v>49</v>
      </c>
      <c r="I13" s="14">
        <f>IF(H13="yes",G13*$I$2,0)</f>
        <v>0</v>
      </c>
    </row>
    <row r="14" spans="1:11" x14ac:dyDescent="0.25">
      <c r="A14" s="14" t="s">
        <v>63</v>
      </c>
      <c r="B14" s="14" t="s">
        <v>56</v>
      </c>
      <c r="C14" s="14" t="s">
        <v>24</v>
      </c>
      <c r="D14" s="14" t="s">
        <v>48</v>
      </c>
      <c r="E14" s="15">
        <v>2002</v>
      </c>
      <c r="F14" s="15" t="s">
        <v>31</v>
      </c>
      <c r="G14" s="24">
        <v>64750</v>
      </c>
      <c r="H14" s="15" t="s">
        <v>49</v>
      </c>
      <c r="I14" s="14">
        <f>IF(H14="yes",G14*$I$2,0)</f>
        <v>0</v>
      </c>
    </row>
    <row r="15" spans="1:11" hidden="1" x14ac:dyDescent="0.25">
      <c r="A15" s="14" t="s">
        <v>46</v>
      </c>
      <c r="B15" s="14" t="s">
        <v>52</v>
      </c>
      <c r="C15" s="14" t="s">
        <v>34</v>
      </c>
      <c r="D15" s="14" t="s">
        <v>48</v>
      </c>
      <c r="E15" s="15">
        <v>2004</v>
      </c>
      <c r="F15" s="15" t="s">
        <v>31</v>
      </c>
      <c r="G15" s="24">
        <v>59973</v>
      </c>
      <c r="H15" s="15" t="s">
        <v>27</v>
      </c>
      <c r="I15" s="14">
        <f>IF(H15="yes",G15*$I$2,0)</f>
        <v>1799.1899999999998</v>
      </c>
    </row>
    <row r="16" spans="1:11" hidden="1" x14ac:dyDescent="0.25">
      <c r="A16" s="14" t="s">
        <v>55</v>
      </c>
      <c r="B16" s="14" t="s">
        <v>70</v>
      </c>
      <c r="C16" s="14" t="s">
        <v>34</v>
      </c>
      <c r="D16" s="14" t="s">
        <v>48</v>
      </c>
      <c r="E16" s="15">
        <v>2006</v>
      </c>
      <c r="F16" s="15" t="s">
        <v>31</v>
      </c>
      <c r="G16" s="24">
        <v>73031</v>
      </c>
      <c r="H16" s="15" t="s">
        <v>49</v>
      </c>
      <c r="I16" s="14">
        <f>IF(H16="yes",G16*$I$2,0)</f>
        <v>0</v>
      </c>
    </row>
    <row r="17" spans="1:9" x14ac:dyDescent="0.25">
      <c r="A17" s="14" t="s">
        <v>64</v>
      </c>
      <c r="B17" s="14" t="s">
        <v>65</v>
      </c>
      <c r="C17" s="14" t="s">
        <v>30</v>
      </c>
      <c r="D17" s="14" t="s">
        <v>48</v>
      </c>
      <c r="E17" s="15">
        <v>2009</v>
      </c>
      <c r="F17" s="15" t="s">
        <v>26</v>
      </c>
      <c r="G17" s="24">
        <v>66631</v>
      </c>
      <c r="H17" s="15" t="s">
        <v>27</v>
      </c>
      <c r="I17" s="14">
        <f>IF(H17="yes",G17*$I$2,0)</f>
        <v>1998.9299999999998</v>
      </c>
    </row>
    <row r="18" spans="1:9" x14ac:dyDescent="0.25">
      <c r="A18" s="14" t="s">
        <v>46</v>
      </c>
      <c r="B18" s="14" t="s">
        <v>47</v>
      </c>
      <c r="C18" s="14" t="s">
        <v>24</v>
      </c>
      <c r="D18" s="14" t="s">
        <v>48</v>
      </c>
      <c r="E18" s="15">
        <v>2010</v>
      </c>
      <c r="F18" s="15" t="s">
        <v>31</v>
      </c>
      <c r="G18" s="24">
        <v>54229</v>
      </c>
      <c r="H18" s="15" t="s">
        <v>49</v>
      </c>
      <c r="I18" s="14">
        <f>IF(H18="yes",G18*$I$2,0)</f>
        <v>0</v>
      </c>
    </row>
    <row r="19" spans="1:9" hidden="1" x14ac:dyDescent="0.25">
      <c r="A19" s="14" t="s">
        <v>69</v>
      </c>
      <c r="B19" s="14" t="s">
        <v>67</v>
      </c>
      <c r="C19" s="14" t="s">
        <v>34</v>
      </c>
      <c r="D19" s="14" t="s">
        <v>48</v>
      </c>
      <c r="E19" s="15">
        <v>2010</v>
      </c>
      <c r="F19" s="15" t="s">
        <v>26</v>
      </c>
      <c r="G19" s="24">
        <v>69973</v>
      </c>
      <c r="H19" s="15" t="s">
        <v>27</v>
      </c>
      <c r="I19" s="14">
        <f>IF(H19="yes",G19*$I$2,0)</f>
        <v>2099.19</v>
      </c>
    </row>
    <row r="20" spans="1:9" hidden="1" x14ac:dyDescent="0.25">
      <c r="A20" s="14" t="s">
        <v>73</v>
      </c>
      <c r="B20" s="14" t="s">
        <v>74</v>
      </c>
      <c r="C20" s="14" t="s">
        <v>34</v>
      </c>
      <c r="D20" s="14" t="s">
        <v>48</v>
      </c>
      <c r="E20" s="15">
        <v>2011</v>
      </c>
      <c r="F20" s="15" t="s">
        <v>26</v>
      </c>
      <c r="G20" s="24">
        <v>78131</v>
      </c>
      <c r="H20" s="15" t="s">
        <v>27</v>
      </c>
      <c r="I20" s="14">
        <f>IF(H20="yes",G20*$I$2,0)</f>
        <v>2343.9299999999998</v>
      </c>
    </row>
    <row r="21" spans="1:9" hidden="1" x14ac:dyDescent="0.25">
      <c r="A21" s="14" t="s">
        <v>66</v>
      </c>
      <c r="B21" s="14" t="s">
        <v>67</v>
      </c>
      <c r="C21" s="14" t="s">
        <v>24</v>
      </c>
      <c r="D21" s="14" t="s">
        <v>48</v>
      </c>
      <c r="E21" s="15">
        <v>2013</v>
      </c>
      <c r="F21" s="15" t="s">
        <v>26</v>
      </c>
      <c r="G21" s="24">
        <v>67840</v>
      </c>
      <c r="H21" s="15" t="s">
        <v>27</v>
      </c>
      <c r="I21" s="14">
        <f>IF(H21="yes",G21*$I$2,0)</f>
        <v>2035.1999999999998</v>
      </c>
    </row>
    <row r="22" spans="1:9" hidden="1" x14ac:dyDescent="0.25">
      <c r="A22" s="14" t="s">
        <v>69</v>
      </c>
      <c r="B22" s="14" t="s">
        <v>78</v>
      </c>
      <c r="C22" s="14" t="s">
        <v>34</v>
      </c>
      <c r="D22" s="14" t="s">
        <v>77</v>
      </c>
      <c r="E22" s="15">
        <v>1982</v>
      </c>
      <c r="F22" s="15" t="s">
        <v>26</v>
      </c>
      <c r="G22" s="24">
        <v>67142</v>
      </c>
      <c r="H22" s="15" t="s">
        <v>27</v>
      </c>
      <c r="I22" s="14">
        <f>IF(H22="yes",G22*$I$2,0)</f>
        <v>2014.26</v>
      </c>
    </row>
    <row r="23" spans="1:9" hidden="1" x14ac:dyDescent="0.25">
      <c r="A23" s="14" t="s">
        <v>82</v>
      </c>
      <c r="B23" s="14" t="s">
        <v>83</v>
      </c>
      <c r="C23" s="14" t="s">
        <v>34</v>
      </c>
      <c r="D23" s="14" t="s">
        <v>77</v>
      </c>
      <c r="E23" s="15">
        <v>1984</v>
      </c>
      <c r="F23" s="15" t="s">
        <v>26</v>
      </c>
      <c r="G23" s="24">
        <v>69025</v>
      </c>
      <c r="H23" s="15" t="s">
        <v>49</v>
      </c>
      <c r="I23" s="14">
        <f>IF(H23="yes",G23*$I$2,0)</f>
        <v>0</v>
      </c>
    </row>
    <row r="24" spans="1:9" x14ac:dyDescent="0.25">
      <c r="A24" s="14" t="s">
        <v>88</v>
      </c>
      <c r="B24" s="14" t="s">
        <v>89</v>
      </c>
      <c r="C24" s="14" t="s">
        <v>30</v>
      </c>
      <c r="D24" s="14" t="s">
        <v>77</v>
      </c>
      <c r="E24" s="15">
        <v>1985</v>
      </c>
      <c r="F24" s="15" t="s">
        <v>31</v>
      </c>
      <c r="G24" s="24">
        <v>79589</v>
      </c>
      <c r="H24" s="15" t="s">
        <v>27</v>
      </c>
      <c r="I24" s="14">
        <f>IF(H24="yes",G24*$I$2,0)</f>
        <v>2387.67</v>
      </c>
    </row>
    <row r="25" spans="1:9" x14ac:dyDescent="0.25">
      <c r="A25" s="14" t="s">
        <v>88</v>
      </c>
      <c r="B25" s="14" t="s">
        <v>94</v>
      </c>
      <c r="C25" s="14" t="s">
        <v>30</v>
      </c>
      <c r="D25" s="14" t="s">
        <v>77</v>
      </c>
      <c r="E25" s="15">
        <v>1985</v>
      </c>
      <c r="F25" s="15" t="s">
        <v>31</v>
      </c>
      <c r="G25" s="24">
        <v>86589</v>
      </c>
      <c r="H25" s="15" t="s">
        <v>49</v>
      </c>
      <c r="I25" s="14">
        <f>IF(H25="yes",G25*$I$2,0)</f>
        <v>0</v>
      </c>
    </row>
    <row r="26" spans="1:9" x14ac:dyDescent="0.25">
      <c r="A26" s="14" t="s">
        <v>79</v>
      </c>
      <c r="B26" s="14" t="s">
        <v>60</v>
      </c>
      <c r="C26" s="14" t="s">
        <v>34</v>
      </c>
      <c r="D26" s="14" t="s">
        <v>77</v>
      </c>
      <c r="E26" s="15">
        <v>1986</v>
      </c>
      <c r="F26" s="15" t="s">
        <v>31</v>
      </c>
      <c r="G26" s="24">
        <v>68355</v>
      </c>
      <c r="H26" s="15" t="s">
        <v>27</v>
      </c>
      <c r="I26" s="14">
        <f>IF(H26="yes",G26*$I$2,0)</f>
        <v>2050.65</v>
      </c>
    </row>
    <row r="27" spans="1:9" x14ac:dyDescent="0.25">
      <c r="A27" s="14" t="s">
        <v>86</v>
      </c>
      <c r="B27" s="14" t="s">
        <v>87</v>
      </c>
      <c r="C27" s="14" t="s">
        <v>24</v>
      </c>
      <c r="D27" s="14" t="s">
        <v>77</v>
      </c>
      <c r="E27" s="15">
        <v>1990</v>
      </c>
      <c r="F27" s="15" t="s">
        <v>31</v>
      </c>
      <c r="G27" s="24">
        <v>70079</v>
      </c>
      <c r="H27" s="15" t="s">
        <v>49</v>
      </c>
      <c r="I27" s="14">
        <f>IF(H27="yes",G27*$I$2,0)</f>
        <v>0</v>
      </c>
    </row>
    <row r="28" spans="1:9" hidden="1" x14ac:dyDescent="0.25">
      <c r="A28" s="14" t="s">
        <v>95</v>
      </c>
      <c r="B28" s="14" t="s">
        <v>96</v>
      </c>
      <c r="C28" s="14" t="s">
        <v>34</v>
      </c>
      <c r="D28" s="14" t="s">
        <v>77</v>
      </c>
      <c r="E28" s="15">
        <v>1994</v>
      </c>
      <c r="F28" s="15" t="s">
        <v>26</v>
      </c>
      <c r="G28" s="24">
        <v>87431</v>
      </c>
      <c r="H28" s="15" t="s">
        <v>49</v>
      </c>
      <c r="I28" s="14">
        <f>IF(H28="yes",G28*$I$2,0)</f>
        <v>0</v>
      </c>
    </row>
    <row r="29" spans="1:9" hidden="1" x14ac:dyDescent="0.25">
      <c r="A29" s="14" t="s">
        <v>75</v>
      </c>
      <c r="B29" s="14" t="s">
        <v>76</v>
      </c>
      <c r="C29" s="14" t="s">
        <v>34</v>
      </c>
      <c r="D29" s="14" t="s">
        <v>77</v>
      </c>
      <c r="E29" s="15">
        <v>1997</v>
      </c>
      <c r="F29" s="15" t="s">
        <v>31</v>
      </c>
      <c r="G29" s="24">
        <v>61639</v>
      </c>
      <c r="H29" s="15" t="s">
        <v>27</v>
      </c>
      <c r="I29" s="14">
        <f>IF(H29="yes",G29*$I$2,0)</f>
        <v>1849.1699999999998</v>
      </c>
    </row>
    <row r="30" spans="1:9" x14ac:dyDescent="0.25">
      <c r="A30" s="14" t="s">
        <v>92</v>
      </c>
      <c r="B30" s="14" t="s">
        <v>93</v>
      </c>
      <c r="C30" s="14" t="s">
        <v>24</v>
      </c>
      <c r="D30" s="14" t="s">
        <v>77</v>
      </c>
      <c r="E30" s="15">
        <v>1998</v>
      </c>
      <c r="F30" s="15" t="s">
        <v>26</v>
      </c>
      <c r="G30" s="24">
        <v>86031</v>
      </c>
      <c r="H30" s="15" t="s">
        <v>27</v>
      </c>
      <c r="I30" s="14">
        <f>IF(H30="yes",G30*$I$2,0)</f>
        <v>2580.9299999999998</v>
      </c>
    </row>
    <row r="31" spans="1:9" hidden="1" x14ac:dyDescent="0.25">
      <c r="A31" s="14" t="s">
        <v>68</v>
      </c>
      <c r="B31" s="14" t="s">
        <v>58</v>
      </c>
      <c r="C31" s="14" t="s">
        <v>34</v>
      </c>
      <c r="D31" s="14" t="s">
        <v>77</v>
      </c>
      <c r="E31" s="15">
        <v>2004</v>
      </c>
      <c r="F31" s="15" t="s">
        <v>26</v>
      </c>
      <c r="G31" s="24">
        <v>72025</v>
      </c>
      <c r="H31" s="15" t="s">
        <v>27</v>
      </c>
      <c r="I31" s="14">
        <f>IF(H31="yes",G31*$I$2,0)</f>
        <v>2160.75</v>
      </c>
    </row>
    <row r="32" spans="1:9" hidden="1" x14ac:dyDescent="0.25">
      <c r="A32" s="14" t="s">
        <v>100</v>
      </c>
      <c r="B32" s="14" t="s">
        <v>99</v>
      </c>
      <c r="C32" s="14" t="s">
        <v>34</v>
      </c>
      <c r="D32" s="14" t="s">
        <v>77</v>
      </c>
      <c r="E32" s="15">
        <v>2005</v>
      </c>
      <c r="F32" s="15" t="s">
        <v>31</v>
      </c>
      <c r="G32" s="24">
        <v>100000</v>
      </c>
      <c r="H32" s="15" t="s">
        <v>27</v>
      </c>
      <c r="I32" s="14">
        <f>IF(H32="yes",G32*$I$2,0)</f>
        <v>3000</v>
      </c>
    </row>
    <row r="33" spans="1:9" x14ac:dyDescent="0.25">
      <c r="A33" s="14" t="s">
        <v>75</v>
      </c>
      <c r="B33" s="14" t="s">
        <v>33</v>
      </c>
      <c r="C33" s="14" t="s">
        <v>24</v>
      </c>
      <c r="D33" s="14" t="s">
        <v>77</v>
      </c>
      <c r="E33" s="15">
        <v>2006</v>
      </c>
      <c r="F33" s="15" t="s">
        <v>26</v>
      </c>
      <c r="G33" s="24">
        <v>72079</v>
      </c>
      <c r="H33" s="15" t="s">
        <v>49</v>
      </c>
      <c r="I33" s="14">
        <f>IF(H33="yes",G33*$I$2,0)</f>
        <v>0</v>
      </c>
    </row>
    <row r="34" spans="1:9" x14ac:dyDescent="0.25">
      <c r="A34" s="14" t="s">
        <v>80</v>
      </c>
      <c r="B34" s="14" t="s">
        <v>70</v>
      </c>
      <c r="C34" s="14" t="s">
        <v>24</v>
      </c>
      <c r="D34" s="14" t="s">
        <v>77</v>
      </c>
      <c r="E34" s="15">
        <v>2010</v>
      </c>
      <c r="F34" s="15" t="s">
        <v>26</v>
      </c>
      <c r="G34" s="24">
        <v>70531</v>
      </c>
      <c r="H34" s="15" t="s">
        <v>27</v>
      </c>
      <c r="I34" s="14">
        <f>IF(H34="yes",G34*$I$2,0)</f>
        <v>2115.9299999999998</v>
      </c>
    </row>
    <row r="35" spans="1:9" hidden="1" x14ac:dyDescent="0.25">
      <c r="A35" s="14" t="s">
        <v>90</v>
      </c>
      <c r="B35" s="14" t="s">
        <v>91</v>
      </c>
      <c r="C35" s="14" t="s">
        <v>34</v>
      </c>
      <c r="D35" s="14" t="s">
        <v>77</v>
      </c>
      <c r="E35" s="15">
        <v>2011</v>
      </c>
      <c r="F35" s="15" t="s">
        <v>26</v>
      </c>
      <c r="G35" s="24">
        <v>83531</v>
      </c>
      <c r="H35" s="15" t="s">
        <v>49</v>
      </c>
      <c r="I35" s="14">
        <f>IF(H35="yes",G35*$I$2,0)</f>
        <v>0</v>
      </c>
    </row>
    <row r="36" spans="1:9" hidden="1" x14ac:dyDescent="0.25">
      <c r="A36" s="14" t="s">
        <v>80</v>
      </c>
      <c r="B36" s="14" t="s">
        <v>81</v>
      </c>
      <c r="C36" s="14" t="s">
        <v>24</v>
      </c>
      <c r="D36" s="14" t="s">
        <v>77</v>
      </c>
      <c r="E36" s="15">
        <v>2012</v>
      </c>
      <c r="F36" s="15" t="s">
        <v>31</v>
      </c>
      <c r="G36" s="24">
        <v>68531</v>
      </c>
      <c r="H36" s="15" t="s">
        <v>27</v>
      </c>
      <c r="I36" s="14">
        <f>IF(H36="yes",G36*$I$2,0)</f>
        <v>2055.9299999999998</v>
      </c>
    </row>
    <row r="37" spans="1:9" hidden="1" x14ac:dyDescent="0.25">
      <c r="A37" s="14" t="s">
        <v>97</v>
      </c>
      <c r="B37" s="14" t="s">
        <v>98</v>
      </c>
      <c r="C37" s="14" t="s">
        <v>34</v>
      </c>
      <c r="D37" s="14" t="s">
        <v>77</v>
      </c>
      <c r="E37" s="15">
        <v>2013</v>
      </c>
      <c r="F37" s="15" t="s">
        <v>26</v>
      </c>
      <c r="G37" s="24">
        <v>88531</v>
      </c>
      <c r="H37" s="15" t="s">
        <v>27</v>
      </c>
      <c r="I37" s="14">
        <f>IF(H37="yes",G37*$I$2,0)</f>
        <v>2655.93</v>
      </c>
    </row>
    <row r="38" spans="1:9" hidden="1" x14ac:dyDescent="0.25">
      <c r="A38" s="14" t="s">
        <v>90</v>
      </c>
      <c r="B38" s="14" t="s">
        <v>99</v>
      </c>
      <c r="C38" s="14" t="s">
        <v>30</v>
      </c>
      <c r="D38" s="14" t="s">
        <v>77</v>
      </c>
      <c r="E38" s="15">
        <v>2013</v>
      </c>
      <c r="F38" s="15" t="s">
        <v>31</v>
      </c>
      <c r="G38" s="24">
        <v>98417</v>
      </c>
      <c r="H38" s="15" t="s">
        <v>49</v>
      </c>
      <c r="I38" s="14">
        <f>IF(H38="yes",G38*$I$2,0)</f>
        <v>0</v>
      </c>
    </row>
    <row r="39" spans="1:9" hidden="1" x14ac:dyDescent="0.25">
      <c r="A39" s="14" t="s">
        <v>84</v>
      </c>
      <c r="B39" s="14" t="s">
        <v>85</v>
      </c>
      <c r="C39" s="14" t="s">
        <v>34</v>
      </c>
      <c r="D39" s="14" t="s">
        <v>77</v>
      </c>
      <c r="E39" s="15">
        <v>2016</v>
      </c>
      <c r="F39" s="15" t="s">
        <v>26</v>
      </c>
      <c r="G39" s="24">
        <v>69828</v>
      </c>
      <c r="H39" s="15" t="s">
        <v>27</v>
      </c>
      <c r="I39" s="14">
        <f>IF(H39="yes",G39*$I$2,0)</f>
        <v>2094.84</v>
      </c>
    </row>
    <row r="40" spans="1:9" x14ac:dyDescent="0.25">
      <c r="A40" s="14" t="s">
        <v>22</v>
      </c>
      <c r="B40" s="14" t="s">
        <v>23</v>
      </c>
      <c r="C40" s="14" t="s">
        <v>24</v>
      </c>
      <c r="D40" s="14" t="s">
        <v>25</v>
      </c>
      <c r="E40" s="15">
        <v>1997</v>
      </c>
      <c r="F40" s="15" t="s">
        <v>26</v>
      </c>
      <c r="G40" s="24">
        <v>43750</v>
      </c>
      <c r="H40" s="15" t="s">
        <v>27</v>
      </c>
      <c r="I40" s="14">
        <f>IF(H40="yes",G40*$I$2,0)</f>
        <v>1312.5</v>
      </c>
    </row>
    <row r="41" spans="1:9" x14ac:dyDescent="0.25">
      <c r="A41" s="14" t="s">
        <v>35</v>
      </c>
      <c r="B41" s="14" t="s">
        <v>36</v>
      </c>
      <c r="C41" s="14" t="s">
        <v>30</v>
      </c>
      <c r="D41" s="14" t="s">
        <v>25</v>
      </c>
      <c r="E41" s="15">
        <v>2009</v>
      </c>
      <c r="F41" s="15" t="s">
        <v>26</v>
      </c>
      <c r="G41" s="24">
        <v>45250</v>
      </c>
      <c r="H41" s="15" t="s">
        <v>27</v>
      </c>
      <c r="I41" s="14">
        <f>IF(H41="yes",G41*$I$2,0)</f>
        <v>1357.5</v>
      </c>
    </row>
    <row r="42" spans="1:9" x14ac:dyDescent="0.25">
      <c r="A42" s="14" t="s">
        <v>28</v>
      </c>
      <c r="B42" s="14" t="s">
        <v>29</v>
      </c>
      <c r="C42" s="14" t="s">
        <v>30</v>
      </c>
      <c r="D42" s="14" t="s">
        <v>25</v>
      </c>
      <c r="E42" s="15">
        <v>2010</v>
      </c>
      <c r="F42" s="15" t="s">
        <v>31</v>
      </c>
      <c r="G42" s="24">
        <v>43945</v>
      </c>
      <c r="H42" s="15" t="s">
        <v>27</v>
      </c>
      <c r="I42" s="14">
        <f>IF(H42="yes",G42*$I$2,0)</f>
        <v>1318.35</v>
      </c>
    </row>
    <row r="43" spans="1:9" x14ac:dyDescent="0.25">
      <c r="A43" s="14" t="s">
        <v>37</v>
      </c>
      <c r="B43" s="14" t="s">
        <v>38</v>
      </c>
      <c r="C43" s="14" t="s">
        <v>24</v>
      </c>
      <c r="D43" s="14" t="s">
        <v>25</v>
      </c>
      <c r="E43" s="15">
        <v>2010</v>
      </c>
      <c r="F43" s="15" t="s">
        <v>31</v>
      </c>
      <c r="G43" s="24">
        <v>46561</v>
      </c>
      <c r="H43" s="15" t="s">
        <v>27</v>
      </c>
      <c r="I43" s="14">
        <f>IF(H43="yes",G43*$I$2,0)</f>
        <v>1396.83</v>
      </c>
    </row>
    <row r="44" spans="1:9" hidden="1" x14ac:dyDescent="0.25">
      <c r="A44" s="14" t="s">
        <v>32</v>
      </c>
      <c r="B44" s="14" t="s">
        <v>33</v>
      </c>
      <c r="C44" s="14" t="s">
        <v>34</v>
      </c>
      <c r="D44" s="14" t="s">
        <v>25</v>
      </c>
      <c r="E44" s="15">
        <v>2013</v>
      </c>
      <c r="F44" s="15" t="s">
        <v>26</v>
      </c>
      <c r="G44" s="24">
        <v>44621</v>
      </c>
      <c r="H44" s="15" t="s">
        <v>27</v>
      </c>
      <c r="I44" s="14">
        <f>IF(H44="yes",G44*$I$2,0)</f>
        <v>1338.6299999999999</v>
      </c>
    </row>
    <row r="45" spans="1:9" hidden="1" x14ac:dyDescent="0.25">
      <c r="A45" s="14" t="s">
        <v>39</v>
      </c>
      <c r="B45" s="14" t="s">
        <v>40</v>
      </c>
      <c r="C45" s="14" t="s">
        <v>34</v>
      </c>
      <c r="D45" s="14" t="s">
        <v>25</v>
      </c>
      <c r="E45" s="15">
        <v>2013</v>
      </c>
      <c r="F45" s="15" t="s">
        <v>31</v>
      </c>
      <c r="G45" s="24">
        <v>47405</v>
      </c>
      <c r="H45" s="15" t="s">
        <v>27</v>
      </c>
      <c r="I45" s="14">
        <f>IF(H45="yes",G45*$I$2,0)</f>
        <v>1422.1499999999999</v>
      </c>
    </row>
    <row r="46" spans="1:9" x14ac:dyDescent="0.25">
      <c r="A46" s="14" t="s">
        <v>41</v>
      </c>
      <c r="B46" s="14" t="s">
        <v>42</v>
      </c>
      <c r="C46" s="14" t="s">
        <v>24</v>
      </c>
      <c r="D46" s="14" t="s">
        <v>25</v>
      </c>
      <c r="E46" s="15">
        <v>2013</v>
      </c>
      <c r="F46" s="15" t="s">
        <v>26</v>
      </c>
      <c r="G46" s="24">
        <v>47763</v>
      </c>
      <c r="H46" s="15" t="s">
        <v>27</v>
      </c>
      <c r="I46" s="14">
        <f>IF(H46="yes",G46*$I$2,0)</f>
        <v>1432.8899999999999</v>
      </c>
    </row>
    <row r="47" spans="1:9" hidden="1" x14ac:dyDescent="0.25">
      <c r="A47" s="14" t="s">
        <v>43</v>
      </c>
      <c r="B47" s="14" t="s">
        <v>44</v>
      </c>
      <c r="C47" s="14" t="s">
        <v>34</v>
      </c>
      <c r="D47" s="14" t="s">
        <v>25</v>
      </c>
      <c r="E47" s="15">
        <v>2014</v>
      </c>
      <c r="F47" s="15" t="s">
        <v>26</v>
      </c>
      <c r="G47" s="24">
        <v>51866</v>
      </c>
      <c r="H47" s="15" t="s">
        <v>27</v>
      </c>
      <c r="I47" s="14">
        <f>IF(H47="yes",G47*$I$2,0)</f>
        <v>1555.98</v>
      </c>
    </row>
    <row r="48" spans="1:9" hidden="1" x14ac:dyDescent="0.25">
      <c r="A48" s="14" t="s">
        <v>32</v>
      </c>
      <c r="B48" s="14" t="s">
        <v>45</v>
      </c>
      <c r="C48" s="14" t="s">
        <v>34</v>
      </c>
      <c r="D48" s="14" t="s">
        <v>25</v>
      </c>
      <c r="E48" s="15">
        <v>2018</v>
      </c>
      <c r="F48" s="15" t="s">
        <v>26</v>
      </c>
      <c r="G48" s="24">
        <v>56621</v>
      </c>
      <c r="H48" s="15" t="s">
        <v>27</v>
      </c>
      <c r="I48" s="14">
        <f>IF(H48="yes",G48*$I$2,0)</f>
        <v>1698.6299999999999</v>
      </c>
    </row>
    <row r="49" spans="1:9" x14ac:dyDescent="0.25">
      <c r="A49" s="14" t="s">
        <v>117</v>
      </c>
      <c r="B49" s="14" t="s">
        <v>118</v>
      </c>
      <c r="C49" s="14" t="s">
        <v>24</v>
      </c>
      <c r="D49" s="14" t="s">
        <v>103</v>
      </c>
      <c r="E49" s="15">
        <v>2007</v>
      </c>
      <c r="F49" s="15" t="s">
        <v>26</v>
      </c>
      <c r="G49" s="24">
        <v>55207</v>
      </c>
      <c r="H49" s="15" t="s">
        <v>49</v>
      </c>
      <c r="I49" s="14">
        <f>IF(H49="yes",G49*$I$2,0)</f>
        <v>0</v>
      </c>
    </row>
    <row r="50" spans="1:9" x14ac:dyDescent="0.25">
      <c r="A50" s="14" t="s">
        <v>115</v>
      </c>
      <c r="B50" s="14" t="s">
        <v>116</v>
      </c>
      <c r="C50" s="14" t="s">
        <v>24</v>
      </c>
      <c r="D50" s="14" t="s">
        <v>103</v>
      </c>
      <c r="E50" s="15">
        <v>2008</v>
      </c>
      <c r="F50" s="15" t="s">
        <v>26</v>
      </c>
      <c r="G50" s="24">
        <v>52637</v>
      </c>
      <c r="H50" s="15" t="s">
        <v>27</v>
      </c>
      <c r="I50" s="14">
        <f>IF(H50="yes",G50*$I$2,0)</f>
        <v>1579.11</v>
      </c>
    </row>
    <row r="51" spans="1:9" x14ac:dyDescent="0.25">
      <c r="A51" s="14" t="s">
        <v>97</v>
      </c>
      <c r="B51" s="14" t="s">
        <v>114</v>
      </c>
      <c r="C51" s="14" t="s">
        <v>30</v>
      </c>
      <c r="D51" s="14" t="s">
        <v>103</v>
      </c>
      <c r="E51" s="15">
        <v>2009</v>
      </c>
      <c r="F51" s="15" t="s">
        <v>26</v>
      </c>
      <c r="G51" s="24">
        <v>52250</v>
      </c>
      <c r="H51" s="15" t="s">
        <v>49</v>
      </c>
      <c r="I51" s="14">
        <f>IF(H51="yes",G51*$I$2,0)</f>
        <v>0</v>
      </c>
    </row>
    <row r="52" spans="1:9" hidden="1" x14ac:dyDescent="0.25">
      <c r="A52" s="14" t="s">
        <v>66</v>
      </c>
      <c r="B52" s="14" t="s">
        <v>98</v>
      </c>
      <c r="C52" s="14" t="s">
        <v>34</v>
      </c>
      <c r="D52" s="14" t="s">
        <v>103</v>
      </c>
      <c r="E52" s="15">
        <v>2012</v>
      </c>
      <c r="F52" s="15" t="s">
        <v>26</v>
      </c>
      <c r="G52" s="24">
        <v>50867</v>
      </c>
      <c r="H52" s="15" t="s">
        <v>27</v>
      </c>
      <c r="I52" s="14">
        <f>IF(H52="yes",G52*$I$2,0)</f>
        <v>1526.01</v>
      </c>
    </row>
    <row r="53" spans="1:9" hidden="1" x14ac:dyDescent="0.25">
      <c r="A53" s="14" t="s">
        <v>112</v>
      </c>
      <c r="B53" s="14" t="s">
        <v>113</v>
      </c>
      <c r="C53" s="14" t="s">
        <v>34</v>
      </c>
      <c r="D53" s="14" t="s">
        <v>103</v>
      </c>
      <c r="E53" s="15">
        <v>2012</v>
      </c>
      <c r="F53" s="15" t="s">
        <v>26</v>
      </c>
      <c r="G53" s="24">
        <v>51137</v>
      </c>
      <c r="H53" s="15" t="s">
        <v>27</v>
      </c>
      <c r="I53" s="14">
        <f>IF(H53="yes",G53*$I$2,0)</f>
        <v>1534.11</v>
      </c>
    </row>
    <row r="54" spans="1:9" hidden="1" x14ac:dyDescent="0.25">
      <c r="A54" s="14" t="s">
        <v>82</v>
      </c>
      <c r="B54" s="14" t="s">
        <v>91</v>
      </c>
      <c r="C54" s="14" t="s">
        <v>34</v>
      </c>
      <c r="D54" s="14" t="s">
        <v>103</v>
      </c>
      <c r="E54" s="15">
        <v>2013</v>
      </c>
      <c r="F54" s="15" t="s">
        <v>26</v>
      </c>
      <c r="G54" s="24">
        <v>49867</v>
      </c>
      <c r="H54" s="15" t="s">
        <v>27</v>
      </c>
      <c r="I54" s="14">
        <f>IF(H54="yes",G54*$I$2,0)</f>
        <v>1496.01</v>
      </c>
    </row>
    <row r="55" spans="1:9" hidden="1" x14ac:dyDescent="0.25">
      <c r="A55" s="14" t="s">
        <v>110</v>
      </c>
      <c r="B55" s="14" t="s">
        <v>111</v>
      </c>
      <c r="C55" s="14" t="s">
        <v>30</v>
      </c>
      <c r="D55" s="14" t="s">
        <v>103</v>
      </c>
      <c r="E55" s="15">
        <v>2014</v>
      </c>
      <c r="F55" s="15" t="s">
        <v>31</v>
      </c>
      <c r="G55" s="24">
        <v>49531</v>
      </c>
      <c r="H55" s="15" t="s">
        <v>27</v>
      </c>
      <c r="I55" s="14">
        <f>IF(H55="yes",G55*$I$2,0)</f>
        <v>1485.9299999999998</v>
      </c>
    </row>
    <row r="56" spans="1:9" hidden="1" x14ac:dyDescent="0.25">
      <c r="A56" s="14" t="s">
        <v>108</v>
      </c>
      <c r="B56" s="14" t="s">
        <v>109</v>
      </c>
      <c r="C56" s="14" t="s">
        <v>34</v>
      </c>
      <c r="D56" s="14" t="s">
        <v>103</v>
      </c>
      <c r="E56" s="15">
        <v>2015</v>
      </c>
      <c r="F56" s="15" t="s">
        <v>26</v>
      </c>
      <c r="G56" s="24">
        <v>48968</v>
      </c>
      <c r="H56" s="15" t="s">
        <v>27</v>
      </c>
      <c r="I56" s="14">
        <f>IF(H56="yes",G56*$I$2,0)</f>
        <v>1469.04</v>
      </c>
    </row>
    <row r="57" spans="1:9" hidden="1" x14ac:dyDescent="0.25">
      <c r="A57" s="14" t="s">
        <v>104</v>
      </c>
      <c r="B57" s="14" t="s">
        <v>107</v>
      </c>
      <c r="C57" s="14" t="s">
        <v>30</v>
      </c>
      <c r="D57" s="14" t="s">
        <v>103</v>
      </c>
      <c r="E57" s="15">
        <v>2016</v>
      </c>
      <c r="F57" s="15" t="s">
        <v>31</v>
      </c>
      <c r="G57" s="24">
        <v>48462</v>
      </c>
      <c r="H57" s="15" t="s">
        <v>27</v>
      </c>
      <c r="I57" s="14">
        <f>IF(H57="yes",G57*$I$2,0)</f>
        <v>1453.86</v>
      </c>
    </row>
    <row r="58" spans="1:9" hidden="1" x14ac:dyDescent="0.25">
      <c r="A58" s="14" t="s">
        <v>104</v>
      </c>
      <c r="B58" s="14" t="s">
        <v>45</v>
      </c>
      <c r="C58" s="14" t="s">
        <v>30</v>
      </c>
      <c r="D58" s="14" t="s">
        <v>103</v>
      </c>
      <c r="E58" s="15">
        <v>2017</v>
      </c>
      <c r="F58" s="15" t="s">
        <v>31</v>
      </c>
      <c r="G58" s="24">
        <v>43875</v>
      </c>
      <c r="H58" s="15" t="s">
        <v>27</v>
      </c>
      <c r="I58" s="14">
        <f>IF(H58="yes",G58*$I$2,0)</f>
        <v>1316.25</v>
      </c>
    </row>
    <row r="59" spans="1:9" hidden="1" x14ac:dyDescent="0.25">
      <c r="A59" s="14" t="s">
        <v>105</v>
      </c>
      <c r="B59" s="14" t="s">
        <v>106</v>
      </c>
      <c r="C59" s="14" t="s">
        <v>30</v>
      </c>
      <c r="D59" s="14" t="s">
        <v>103</v>
      </c>
      <c r="E59" s="15">
        <v>2017</v>
      </c>
      <c r="F59" s="15" t="s">
        <v>31</v>
      </c>
      <c r="G59" s="24">
        <v>47250</v>
      </c>
      <c r="H59" s="15" t="s">
        <v>27</v>
      </c>
      <c r="I59" s="14">
        <f>IF(H59="yes",G59*$I$2,0)</f>
        <v>1417.5</v>
      </c>
    </row>
    <row r="60" spans="1:9" hidden="1" x14ac:dyDescent="0.25">
      <c r="A60" s="14" t="s">
        <v>101</v>
      </c>
      <c r="B60" s="14" t="s">
        <v>102</v>
      </c>
      <c r="C60" s="14" t="s">
        <v>24</v>
      </c>
      <c r="D60" s="14" t="s">
        <v>103</v>
      </c>
      <c r="E60" s="15">
        <v>2020</v>
      </c>
      <c r="F60" s="15" t="s">
        <v>31</v>
      </c>
      <c r="G60" s="24">
        <v>41137</v>
      </c>
      <c r="H60" s="15" t="s">
        <v>49</v>
      </c>
      <c r="I60" s="14">
        <f>IF(H60="yes",G60*$I$2,0)</f>
        <v>0</v>
      </c>
    </row>
  </sheetData>
  <autoFilter ref="A55:I60" xr:uid="{3A51C372-0B8A-4328-8263-2199B61F517E}"/>
  <sortState xmlns:xlrd2="http://schemas.microsoft.com/office/spreadsheetml/2017/richdata2" ref="A5:I60">
    <sortCondition ref="D5:D60" customList="Registered Nurse,Physical Therapist,Surgical Tech,Paramedic"/>
    <sortCondition ref="E5:E60"/>
  </sortState>
  <mergeCells count="1">
    <mergeCell ref="A1:I1"/>
  </mergeCells>
  <conditionalFormatting sqref="G5:G60">
    <cfRule type="top10" dxfId="1" priority="1" bottom="1" rank="5"/>
    <cfRule type="top10" dxfId="0" priority="2" rank="5"/>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3C9F72-EBEB-4705-B9B2-0C42D1EE6BC0}">
  <dimension ref="A3:B7"/>
  <sheetViews>
    <sheetView workbookViewId="0">
      <selection activeCell="F19" sqref="F18:F19"/>
    </sheetView>
  </sheetViews>
  <sheetFormatPr defaultRowHeight="15" x14ac:dyDescent="0.25"/>
  <cols>
    <col min="1" max="1" width="13.140625" bestFit="1" customWidth="1"/>
    <col min="2" max="2" width="28.28515625" bestFit="1" customWidth="1"/>
  </cols>
  <sheetData>
    <row r="3" spans="1:2" x14ac:dyDescent="0.25">
      <c r="A3" s="26" t="s">
        <v>121</v>
      </c>
      <c r="B3" t="s">
        <v>123</v>
      </c>
    </row>
    <row r="4" spans="1:2" x14ac:dyDescent="0.25">
      <c r="A4" s="27" t="s">
        <v>30</v>
      </c>
      <c r="B4" s="28">
        <v>18978.96</v>
      </c>
    </row>
    <row r="5" spans="1:2" x14ac:dyDescent="0.25">
      <c r="A5" s="27" t="s">
        <v>24</v>
      </c>
      <c r="B5" s="28">
        <v>19005.36</v>
      </c>
    </row>
    <row r="6" spans="1:2" x14ac:dyDescent="0.25">
      <c r="A6" s="27" t="s">
        <v>34</v>
      </c>
      <c r="B6" s="28">
        <v>37854.360000000008</v>
      </c>
    </row>
    <row r="7" spans="1:2" x14ac:dyDescent="0.25">
      <c r="A7" s="27" t="s">
        <v>122</v>
      </c>
      <c r="B7" s="28">
        <v>75838.680000000008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42B8EB-8C75-455D-A1FD-37A456AE2027}">
  <dimension ref="A3:B16"/>
  <sheetViews>
    <sheetView tabSelected="1" workbookViewId="0">
      <selection activeCell="A4" sqref="A4"/>
    </sheetView>
  </sheetViews>
  <sheetFormatPr defaultRowHeight="15" x14ac:dyDescent="0.25"/>
  <cols>
    <col min="1" max="1" width="18.85546875" bestFit="1" customWidth="1"/>
    <col min="2" max="2" width="16.42578125" bestFit="1" customWidth="1"/>
  </cols>
  <sheetData>
    <row r="3" spans="1:2" x14ac:dyDescent="0.25">
      <c r="A3" s="26" t="s">
        <v>121</v>
      </c>
      <c r="B3" t="s">
        <v>126</v>
      </c>
    </row>
    <row r="4" spans="1:2" x14ac:dyDescent="0.25">
      <c r="A4" s="27" t="s">
        <v>103</v>
      </c>
      <c r="B4" s="31">
        <v>49265.666666666664</v>
      </c>
    </row>
    <row r="5" spans="1:2" x14ac:dyDescent="0.25">
      <c r="A5" s="30" t="s">
        <v>26</v>
      </c>
      <c r="B5" s="31">
        <v>51561.857142857145</v>
      </c>
    </row>
    <row r="6" spans="1:2" x14ac:dyDescent="0.25">
      <c r="A6" s="30" t="s">
        <v>31</v>
      </c>
      <c r="B6" s="31">
        <v>46051</v>
      </c>
    </row>
    <row r="7" spans="1:2" x14ac:dyDescent="0.25">
      <c r="A7" s="27" t="s">
        <v>77</v>
      </c>
      <c r="B7" s="31">
        <v>77741.833333333328</v>
      </c>
    </row>
    <row r="8" spans="1:2" x14ac:dyDescent="0.25">
      <c r="A8" s="30" t="s">
        <v>26</v>
      </c>
      <c r="B8" s="31">
        <v>76615.399999999994</v>
      </c>
    </row>
    <row r="9" spans="1:2" x14ac:dyDescent="0.25">
      <c r="A9" s="30" t="s">
        <v>31</v>
      </c>
      <c r="B9" s="31">
        <v>79149.875</v>
      </c>
    </row>
    <row r="10" spans="1:2" x14ac:dyDescent="0.25">
      <c r="A10" s="27" t="s">
        <v>48</v>
      </c>
      <c r="B10" s="31">
        <v>66881.058823529413</v>
      </c>
    </row>
    <row r="11" spans="1:2" x14ac:dyDescent="0.25">
      <c r="A11" s="30" t="s">
        <v>26</v>
      </c>
      <c r="B11" s="31">
        <v>66443</v>
      </c>
    </row>
    <row r="12" spans="1:2" x14ac:dyDescent="0.25">
      <c r="A12" s="30" t="s">
        <v>31</v>
      </c>
      <c r="B12" s="31">
        <v>67187.7</v>
      </c>
    </row>
    <row r="13" spans="1:2" x14ac:dyDescent="0.25">
      <c r="A13" s="27" t="s">
        <v>25</v>
      </c>
      <c r="B13" s="31">
        <v>47531.333333333336</v>
      </c>
    </row>
    <row r="14" spans="1:2" x14ac:dyDescent="0.25">
      <c r="A14" s="30" t="s">
        <v>26</v>
      </c>
      <c r="B14" s="31">
        <v>48311.833333333336</v>
      </c>
    </row>
    <row r="15" spans="1:2" x14ac:dyDescent="0.25">
      <c r="A15" s="30" t="s">
        <v>31</v>
      </c>
      <c r="B15" s="31">
        <v>45970.333333333336</v>
      </c>
    </row>
    <row r="16" spans="1:2" x14ac:dyDescent="0.25">
      <c r="A16" s="27" t="s">
        <v>122</v>
      </c>
      <c r="B16" s="31">
        <v>63487.517857142855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Documentation</vt:lpstr>
      <vt:lpstr>Employee Data</vt:lpstr>
      <vt:lpstr>Sum of pension contribution</vt:lpstr>
      <vt:lpstr>Average salary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Ellen Orr</dc:creator>
  <cp:lastModifiedBy>Tom </cp:lastModifiedBy>
  <dcterms:created xsi:type="dcterms:W3CDTF">2020-07-29T19:43:11Z</dcterms:created>
  <dcterms:modified xsi:type="dcterms:W3CDTF">2020-11-10T21:47:55Z</dcterms:modified>
</cp:coreProperties>
</file>